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s-file-prd-01\prod_folders$\pi_dxk\Desktop\GHRP\"/>
    </mc:Choice>
  </mc:AlternateContent>
  <xr:revisionPtr revIDLastSave="0" documentId="8_{64D9D459-06EE-4794-AC58-7EB3F83120B3}" xr6:coauthVersionLast="47" xr6:coauthVersionMax="47" xr10:uidLastSave="{00000000-0000-0000-0000-000000000000}"/>
  <bookViews>
    <workbookView xWindow="38280" yWindow="-120" windowWidth="29040" windowHeight="15840" activeTab="1" xr2:uid="{46BB484D-D359-46D1-B201-F0A9078F31A6}"/>
  </bookViews>
  <sheets>
    <sheet name="Proj Descrip" sheetId="3" r:id="rId1"/>
    <sheet name="Sources &amp; Uses" sheetId="4" r:id="rId2"/>
    <sheet name="Operating" sheetId="1" r:id="rId3"/>
    <sheet name="Sheet1" sheetId="5" r:id="rId4"/>
    <sheet name="Sheet2" sheetId="2" state="hidden" r:id="rId5"/>
  </sheets>
  <externalReferences>
    <externalReference r:id="rId6"/>
  </externalReferences>
  <definedNames>
    <definedName name="bedroom_type1">'[1]1. Description'!$C$66</definedName>
    <definedName name="bedroom_type2">'[1]1. Description'!$C$67</definedName>
    <definedName name="bedroom_type3">'[1]1. Description'!$C$68</definedName>
    <definedName name="bedroom_type4">'[1]1. Description'!$C$69</definedName>
    <definedName name="bedroom_type5">'[1]1. Description'!$C$70</definedName>
    <definedName name="bedroom_type6">'[1]1. Description'!$C$71</definedName>
    <definedName name="commercial">'[1]1. Description'!$F$145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4" l="1"/>
  <c r="F6" i="4"/>
  <c r="F7" i="4"/>
  <c r="F8" i="4"/>
  <c r="F47" i="1"/>
  <c r="F46" i="1"/>
  <c r="F45" i="1"/>
  <c r="F44" i="1"/>
  <c r="F43" i="1"/>
  <c r="F42" i="1"/>
  <c r="F8" i="1"/>
  <c r="F38" i="1"/>
  <c r="F37" i="1"/>
  <c r="F36" i="1"/>
  <c r="F35" i="1"/>
  <c r="F34" i="1"/>
  <c r="F33" i="1"/>
  <c r="F29" i="1"/>
  <c r="F28" i="1"/>
  <c r="F27" i="1"/>
  <c r="F26" i="1"/>
  <c r="F25" i="1"/>
  <c r="F24" i="1"/>
  <c r="F20" i="1"/>
  <c r="F19" i="1"/>
  <c r="F18" i="1"/>
  <c r="F17" i="1"/>
  <c r="F16" i="1"/>
  <c r="F15" i="1"/>
  <c r="F11" i="1"/>
  <c r="F10" i="1"/>
  <c r="F9" i="1"/>
  <c r="F7" i="1"/>
  <c r="F6" i="1"/>
  <c r="D48" i="1"/>
  <c r="E112" i="1"/>
  <c r="C111" i="1"/>
  <c r="C110" i="1"/>
  <c r="C109" i="1"/>
  <c r="C108" i="1"/>
  <c r="C107" i="1"/>
  <c r="C105" i="1"/>
  <c r="C103" i="1"/>
  <c r="E101" i="1"/>
  <c r="D101" i="1"/>
  <c r="C100" i="1"/>
  <c r="C99" i="1"/>
  <c r="C98" i="1"/>
  <c r="C97" i="1"/>
  <c r="C95" i="1"/>
  <c r="E93" i="1"/>
  <c r="D93" i="1"/>
  <c r="C92" i="1"/>
  <c r="C91" i="1"/>
  <c r="C90" i="1"/>
  <c r="C89" i="1"/>
  <c r="C88" i="1"/>
  <c r="C87" i="1"/>
  <c r="C86" i="1"/>
  <c r="C85" i="1"/>
  <c r="C84" i="1"/>
  <c r="C83" i="1"/>
  <c r="C82" i="1"/>
  <c r="E80" i="1"/>
  <c r="D80" i="1"/>
  <c r="C79" i="1"/>
  <c r="C78" i="1"/>
  <c r="C77" i="1"/>
  <c r="C76" i="1"/>
  <c r="C75" i="1"/>
  <c r="C74" i="1"/>
  <c r="C73" i="1"/>
  <c r="C72" i="1"/>
  <c r="C71" i="1"/>
  <c r="C70" i="1"/>
  <c r="C68" i="1"/>
  <c r="A47" i="1"/>
  <c r="A46" i="1"/>
  <c r="A45" i="1"/>
  <c r="A44" i="1"/>
  <c r="A43" i="1"/>
  <c r="A42" i="1"/>
  <c r="F12" i="1" l="1"/>
  <c r="F21" i="1"/>
  <c r="F48" i="1"/>
  <c r="F30" i="1"/>
  <c r="F39" i="1"/>
  <c r="E114" i="1"/>
  <c r="C101" i="1"/>
  <c r="C93" i="1"/>
  <c r="C80" i="1"/>
  <c r="C112" i="1"/>
  <c r="D112" i="1"/>
  <c r="D114" i="1" s="1"/>
  <c r="F63" i="1" l="1"/>
  <c r="D118" i="1" s="1"/>
  <c r="C114" i="1"/>
  <c r="B49" i="4"/>
  <c r="B26" i="4"/>
  <c r="D126" i="1" l="1"/>
  <c r="D125" i="1"/>
  <c r="B51" i="4"/>
  <c r="B57" i="4" s="1"/>
</calcChain>
</file>

<file path=xl/sharedStrings.xml><?xml version="1.0" encoding="utf-8"?>
<sst xmlns="http://schemas.openxmlformats.org/spreadsheetml/2006/main" count="173" uniqueCount="137">
  <si>
    <t>Project Description</t>
  </si>
  <si>
    <t>Project Name</t>
  </si>
  <si>
    <t>Applicant Name</t>
  </si>
  <si>
    <t>Date</t>
  </si>
  <si>
    <t>Neighborhood</t>
  </si>
  <si>
    <t>Project Street Address</t>
  </si>
  <si>
    <t>Type of Project</t>
  </si>
  <si>
    <t>Number of Buildings</t>
  </si>
  <si>
    <t>Developer Equity</t>
  </si>
  <si>
    <t>Replacement Reserve</t>
  </si>
  <si>
    <t>Sources &amp; Uses</t>
  </si>
  <si>
    <t>Sources:</t>
  </si>
  <si>
    <t>Amount</t>
  </si>
  <si>
    <t>Other Source: (Source Name)</t>
  </si>
  <si>
    <t>Property Replacement Reserves</t>
  </si>
  <si>
    <t>Loan Rate</t>
  </si>
  <si>
    <t xml:space="preserve">Uses: </t>
  </si>
  <si>
    <t>GHRP Funds</t>
  </si>
  <si>
    <t>Direct Construction Budget</t>
  </si>
  <si>
    <t>Construction Contingency</t>
  </si>
  <si>
    <t>Subtotal: Construction</t>
  </si>
  <si>
    <t xml:space="preserve">Soft Costs: </t>
  </si>
  <si>
    <t>Architecture &amp; Engineering</t>
  </si>
  <si>
    <t>Survey and Permits</t>
  </si>
  <si>
    <t>Clerk of the Works/Owenr's Rep</t>
  </si>
  <si>
    <t>Environmental Engineer</t>
  </si>
  <si>
    <t>Legal</t>
  </si>
  <si>
    <t>Title &amp; Recording</t>
  </si>
  <si>
    <t xml:space="preserve">Accounting </t>
  </si>
  <si>
    <t>Marketing &amp; Rent up</t>
  </si>
  <si>
    <t>RE Taxes (if property not occupied)</t>
  </si>
  <si>
    <t>Insurance</t>
  </si>
  <si>
    <t>Relocation</t>
  </si>
  <si>
    <t xml:space="preserve">Appraisal </t>
  </si>
  <si>
    <t>Construction Loan Interest</t>
  </si>
  <si>
    <t>Construction Loan (If Applicable)</t>
  </si>
  <si>
    <t>Fees: (Describe)</t>
  </si>
  <si>
    <t>Comments</t>
  </si>
  <si>
    <t>Developer Consultant</t>
  </si>
  <si>
    <t>Other:</t>
  </si>
  <si>
    <t>Soft Cost Contingency (2.5% recommended)</t>
  </si>
  <si>
    <t>Subtotal: Soft Costs</t>
  </si>
  <si>
    <t>Capitalized Reserved</t>
  </si>
  <si>
    <t>Subtotal: Acq., Constr., and Soft Costs</t>
  </si>
  <si>
    <t>Developer Overhead (no greater than 10% of line 53)</t>
  </si>
  <si>
    <t>Developer Fee (no greater than 10% of line 53)</t>
  </si>
  <si>
    <t>Rent Schedule:</t>
  </si>
  <si>
    <t>Total</t>
  </si>
  <si>
    <t>Rent</t>
  </si>
  <si>
    <t>SRO</t>
  </si>
  <si>
    <t>0 bedroom</t>
  </si>
  <si>
    <t>1 bedroom</t>
  </si>
  <si>
    <t>2 bedrooms</t>
  </si>
  <si>
    <t>3 bedrooms</t>
  </si>
  <si>
    <t>4 bedrooms</t>
  </si>
  <si>
    <t>Moderate-Income &lt;80% AMI:</t>
  </si>
  <si>
    <t>Middle-Income &lt;110% AMI:</t>
  </si>
  <si>
    <t>Market Rate (unrestricted occupancy):</t>
  </si>
  <si>
    <t>Operating Budget</t>
  </si>
  <si>
    <t>Operating Income</t>
  </si>
  <si>
    <t>Other Income:</t>
  </si>
  <si>
    <t>Commercial</t>
  </si>
  <si>
    <t>Parking</t>
  </si>
  <si>
    <t>Laundry</t>
  </si>
  <si>
    <t>Low Income (Rental Assistance)</t>
  </si>
  <si>
    <t>Vacancy Allowances (percentage):</t>
  </si>
  <si>
    <t>Moderate Income</t>
  </si>
  <si>
    <t>Middle Income</t>
  </si>
  <si>
    <t>Market Rate</t>
  </si>
  <si>
    <t>Number of Units</t>
  </si>
  <si>
    <t>No. Affordable Units</t>
  </si>
  <si>
    <t>Residential</t>
  </si>
  <si>
    <t>Management Fee</t>
  </si>
  <si>
    <t>Payroll, Administrative</t>
  </si>
  <si>
    <t>Payroll Taxes &amp; Benefits, Admin.</t>
  </si>
  <si>
    <t>Audit</t>
  </si>
  <si>
    <t>Marketing</t>
  </si>
  <si>
    <t>Telephone</t>
  </si>
  <si>
    <t>Office Supplies</t>
  </si>
  <si>
    <t>Accounting &amp; Data Processing</t>
  </si>
  <si>
    <t>Subtotal: Administrative</t>
  </si>
  <si>
    <t>Payroll, Maintenance</t>
  </si>
  <si>
    <t>Janitorial Materials</t>
  </si>
  <si>
    <t>Landscaping</t>
  </si>
  <si>
    <t>Decorating (inter. only)</t>
  </si>
  <si>
    <t>Repairs (inter. &amp; ext.)</t>
  </si>
  <si>
    <t>Trash Removal</t>
  </si>
  <si>
    <t>Snow Removal</t>
  </si>
  <si>
    <t>Extermination</t>
  </si>
  <si>
    <t>Recreation</t>
  </si>
  <si>
    <t>Subtotal: Maintenance</t>
  </si>
  <si>
    <t>Security</t>
  </si>
  <si>
    <t>Electricity</t>
  </si>
  <si>
    <t>Natural Gas</t>
  </si>
  <si>
    <t>Oil</t>
  </si>
  <si>
    <t>Water &amp; Sewer</t>
  </si>
  <si>
    <t>Subtotal: Utilities</t>
  </si>
  <si>
    <t>Operating Reserve</t>
  </si>
  <si>
    <t>Real Estate Taxes</t>
  </si>
  <si>
    <t>Other Taxes</t>
  </si>
  <si>
    <t>MIP</t>
  </si>
  <si>
    <t>Subtotal:Taxes, Insurance</t>
  </si>
  <si>
    <t>TOTAL EXPENSES</t>
  </si>
  <si>
    <r>
      <rPr>
        <b/>
        <sz val="11"/>
        <color rgb="FF000000"/>
        <rFont val="Times New Roman"/>
        <family val="1"/>
      </rPr>
      <t>Utilties</t>
    </r>
    <r>
      <rPr>
        <b/>
        <i/>
        <sz val="11"/>
        <color rgb="FF000000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(Paid by Property Owner):</t>
    </r>
  </si>
  <si>
    <t>Replacement Reserve Requirement</t>
  </si>
  <si>
    <t>Operating Reserve Requirement</t>
  </si>
  <si>
    <t>Reserve Requirements:</t>
  </si>
  <si>
    <t xml:space="preserve">   per unit per year</t>
  </si>
  <si>
    <t>Debt Service:</t>
  </si>
  <si>
    <t>Permanent Loan</t>
  </si>
  <si>
    <t>Additional Permanent Loan</t>
  </si>
  <si>
    <t>Permanent Debt: (Existing or New) ________________</t>
  </si>
  <si>
    <t>Operating Income Less Vacancy Allowance</t>
  </si>
  <si>
    <t xml:space="preserve">Total Low Income (Rental Assisted) Rent less Vacancy: </t>
  </si>
  <si>
    <t>Total Moderate Income Rent Less Vacancy</t>
  </si>
  <si>
    <t>Total Middle Income Rent Less Vacancy</t>
  </si>
  <si>
    <t>Total (Other) Income Rent Less Vacancy</t>
  </si>
  <si>
    <t>(Other) Income &lt;____% AMI:</t>
  </si>
  <si>
    <t>Other Income</t>
  </si>
  <si>
    <t>NET OPERATING INCOME</t>
  </si>
  <si>
    <t>Principal Loan Amt</t>
  </si>
  <si>
    <t>PMT</t>
  </si>
  <si>
    <t>No. of Units</t>
  </si>
  <si>
    <t>Rental Assisted Units</t>
  </si>
  <si>
    <t>Total Mo. Rents</t>
  </si>
  <si>
    <t>Operating Expenses (annual)</t>
  </si>
  <si>
    <t>Amortiz Yrs</t>
  </si>
  <si>
    <t>Term Yrs</t>
  </si>
  <si>
    <t>Is there existing debt on the property?</t>
  </si>
  <si>
    <t>Will you be adding new permanent debt?</t>
  </si>
  <si>
    <t>Which Gateway City? Or</t>
  </si>
  <si>
    <t>Which Other Eligible Municipality?</t>
  </si>
  <si>
    <t>Total Development Cost*</t>
  </si>
  <si>
    <t>Total Permanent Sources*</t>
  </si>
  <si>
    <t>Subtotal: Acquisition**</t>
  </si>
  <si>
    <t>*Line 16 should equal line 57</t>
  </si>
  <si>
    <t>**Acquisition should equal existing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</si>
</sst>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_);_(* \(#,##0.000\);_(* &quot;-&quot;??_);_(@_)"/>
    <numFmt numFmtId="166" formatCode="_(* #,##0_);_(* \(#,##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indexed="8"/>
      <name val="Arial MT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NewRomanPS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0" xfId="0" applyFont="1" applyAlignment="1"/>
    <xf numFmtId="44" fontId="0" fillId="0" borderId="0" xfId="1" applyFont="1" applyBorder="1"/>
    <xf numFmtId="44" fontId="1" fillId="0" borderId="1" xfId="1" applyFont="1" applyBorder="1"/>
    <xf numFmtId="44" fontId="1" fillId="0" borderId="0" xfId="1" applyFont="1" applyBorder="1"/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/>
    <xf numFmtId="0" fontId="0" fillId="0" borderId="0" xfId="0" applyFont="1" applyBorder="1"/>
    <xf numFmtId="0" fontId="0" fillId="0" borderId="10" xfId="0" applyFont="1" applyBorder="1"/>
    <xf numFmtId="0" fontId="4" fillId="0" borderId="9" xfId="0" applyFont="1" applyBorder="1"/>
    <xf numFmtId="0" fontId="0" fillId="0" borderId="13" xfId="0" applyFont="1" applyBorder="1"/>
    <xf numFmtId="0" fontId="0" fillId="0" borderId="15" xfId="0" applyFont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2" borderId="18" xfId="0" applyFont="1" applyFill="1" applyBorder="1"/>
    <xf numFmtId="0" fontId="0" fillId="2" borderId="19" xfId="0" applyFont="1" applyFill="1" applyBorder="1"/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4" borderId="1" xfId="0" applyFont="1" applyFill="1" applyBorder="1"/>
    <xf numFmtId="0" fontId="7" fillId="7" borderId="0" xfId="3" applyFont="1" applyFill="1" applyProtection="1"/>
    <xf numFmtId="0" fontId="9" fillId="7" borderId="0" xfId="3" applyFont="1" applyFill="1" applyProtection="1"/>
    <xf numFmtId="0" fontId="12" fillId="7" borderId="27" xfId="3" applyFont="1" applyFill="1" applyBorder="1" applyProtection="1"/>
    <xf numFmtId="0" fontId="12" fillId="7" borderId="25" xfId="3" applyFont="1" applyFill="1" applyBorder="1" applyProtection="1"/>
    <xf numFmtId="5" fontId="7" fillId="7" borderId="0" xfId="3" applyNumberFormat="1" applyFont="1" applyFill="1" applyProtection="1"/>
    <xf numFmtId="5" fontId="12" fillId="7" borderId="20" xfId="3" applyNumberFormat="1" applyFont="1" applyFill="1" applyBorder="1" applyAlignment="1" applyProtection="1">
      <alignment horizontal="right"/>
      <protection locked="0"/>
    </xf>
    <xf numFmtId="5" fontId="12" fillId="7" borderId="21" xfId="3" applyNumberFormat="1" applyFont="1" applyFill="1" applyBorder="1" applyAlignment="1" applyProtection="1">
      <alignment horizontal="right"/>
      <protection locked="0"/>
    </xf>
    <xf numFmtId="0" fontId="8" fillId="7" borderId="2" xfId="3" applyFont="1" applyFill="1" applyBorder="1" applyAlignment="1" applyProtection="1">
      <alignment horizontal="center"/>
    </xf>
    <xf numFmtId="0" fontId="8" fillId="7" borderId="4" xfId="3" applyFont="1" applyFill="1" applyBorder="1" applyAlignment="1" applyProtection="1">
      <alignment horizontal="center"/>
    </xf>
    <xf numFmtId="5" fontId="12" fillId="7" borderId="21" xfId="3" applyNumberFormat="1" applyFont="1" applyFill="1" applyBorder="1" applyProtection="1"/>
    <xf numFmtId="0" fontId="8" fillId="4" borderId="0" xfId="3" applyFont="1" applyFill="1" applyBorder="1" applyAlignment="1" applyProtection="1">
      <alignment horizontal="center"/>
    </xf>
    <xf numFmtId="0" fontId="0" fillId="0" borderId="5" xfId="0" applyBorder="1"/>
    <xf numFmtId="0" fontId="8" fillId="7" borderId="29" xfId="3" applyFont="1" applyFill="1" applyBorder="1" applyAlignment="1" applyProtection="1">
      <alignment horizontal="center"/>
    </xf>
    <xf numFmtId="0" fontId="0" fillId="0" borderId="29" xfId="0" applyBorder="1"/>
    <xf numFmtId="0" fontId="9" fillId="7" borderId="0" xfId="0" applyFont="1" applyFill="1"/>
    <xf numFmtId="0" fontId="12" fillId="7" borderId="27" xfId="0" applyFont="1" applyFill="1" applyBorder="1"/>
    <xf numFmtId="0" fontId="12" fillId="7" borderId="25" xfId="0" applyFont="1" applyFill="1" applyBorder="1"/>
    <xf numFmtId="5" fontId="12" fillId="7" borderId="20" xfId="0" applyNumberFormat="1" applyFont="1" applyFill="1" applyBorder="1" applyAlignment="1" applyProtection="1">
      <alignment horizontal="right"/>
      <protection locked="0"/>
    </xf>
    <xf numFmtId="0" fontId="12" fillId="7" borderId="0" xfId="0" applyFont="1" applyFill="1"/>
    <xf numFmtId="0" fontId="0" fillId="4" borderId="0" xfId="0" applyFill="1"/>
    <xf numFmtId="0" fontId="7" fillId="4" borderId="0" xfId="0" applyFont="1" applyFill="1"/>
    <xf numFmtId="9" fontId="0" fillId="0" borderId="1" xfId="2" applyFont="1" applyBorder="1"/>
    <xf numFmtId="0" fontId="0" fillId="0" borderId="9" xfId="0" applyBorder="1"/>
    <xf numFmtId="0" fontId="0" fillId="0" borderId="10" xfId="0" applyBorder="1"/>
    <xf numFmtId="0" fontId="6" fillId="7" borderId="0" xfId="0" applyFont="1" applyFill="1"/>
    <xf numFmtId="0" fontId="8" fillId="7" borderId="0" xfId="0" applyFont="1" applyFill="1" applyAlignment="1">
      <alignment horizontal="center"/>
    </xf>
    <xf numFmtId="0" fontId="8" fillId="7" borderId="0" xfId="0" applyFont="1" applyFill="1"/>
    <xf numFmtId="5" fontId="12" fillId="6" borderId="20" xfId="0" applyNumberFormat="1" applyFont="1" applyFill="1" applyBorder="1"/>
    <xf numFmtId="5" fontId="12" fillId="5" borderId="20" xfId="0" applyNumberFormat="1" applyFont="1" applyFill="1" applyBorder="1" applyProtection="1">
      <protection locked="0"/>
    </xf>
    <xf numFmtId="5" fontId="14" fillId="0" borderId="20" xfId="0" applyNumberFormat="1" applyFont="1" applyBorder="1" applyProtection="1">
      <protection locked="0"/>
    </xf>
    <xf numFmtId="0" fontId="9" fillId="7" borderId="0" xfId="0" applyFont="1" applyFill="1" applyProtection="1">
      <protection locked="0"/>
    </xf>
    <xf numFmtId="0" fontId="10" fillId="7" borderId="0" xfId="0" applyFont="1" applyFill="1"/>
    <xf numFmtId="0" fontId="11" fillId="7" borderId="0" xfId="0" applyFont="1" applyFill="1"/>
    <xf numFmtId="0" fontId="6" fillId="7" borderId="24" xfId="0" applyFont="1" applyFill="1" applyBorder="1"/>
    <xf numFmtId="0" fontId="13" fillId="7" borderId="0" xfId="0" applyFont="1" applyFill="1"/>
    <xf numFmtId="0" fontId="12" fillId="7" borderId="28" xfId="0" applyFont="1" applyFill="1" applyBorder="1"/>
    <xf numFmtId="164" fontId="12" fillId="5" borderId="1" xfId="0" applyNumberFormat="1" applyFont="1" applyFill="1" applyBorder="1" applyProtection="1">
      <protection locked="0"/>
    </xf>
    <xf numFmtId="0" fontId="17" fillId="0" borderId="0" xfId="0" applyFont="1"/>
    <xf numFmtId="0" fontId="18" fillId="0" borderId="0" xfId="0" applyFont="1"/>
    <xf numFmtId="5" fontId="12" fillId="5" borderId="1" xfId="0" applyNumberFormat="1" applyFont="1" applyFill="1" applyBorder="1" applyProtection="1">
      <protection locked="0"/>
    </xf>
    <xf numFmtId="0" fontId="0" fillId="0" borderId="10" xfId="0" applyFont="1" applyBorder="1" applyAlignment="1">
      <alignment horizontal="center"/>
    </xf>
    <xf numFmtId="0" fontId="0" fillId="4" borderId="11" xfId="0" applyFont="1" applyFill="1" applyBorder="1"/>
    <xf numFmtId="0" fontId="0" fillId="0" borderId="0" xfId="0" applyBorder="1"/>
    <xf numFmtId="44" fontId="0" fillId="0" borderId="1" xfId="1" applyFont="1" applyBorder="1"/>
    <xf numFmtId="5" fontId="2" fillId="0" borderId="1" xfId="1" applyNumberFormat="1" applyFont="1" applyBorder="1"/>
    <xf numFmtId="0" fontId="3" fillId="0" borderId="0" xfId="0" applyFont="1"/>
    <xf numFmtId="5" fontId="0" fillId="0" borderId="0" xfId="0" applyNumberFormat="1"/>
    <xf numFmtId="0" fontId="12" fillId="7" borderId="0" xfId="3" applyFont="1" applyFill="1" applyBorder="1" applyProtection="1"/>
    <xf numFmtId="0" fontId="12" fillId="7" borderId="35" xfId="3" applyFont="1" applyFill="1" applyBorder="1" applyProtection="1"/>
    <xf numFmtId="5" fontId="12" fillId="7" borderId="36" xfId="3" applyNumberFormat="1" applyFont="1" applyFill="1" applyBorder="1" applyAlignment="1" applyProtection="1">
      <alignment horizontal="right"/>
      <protection locked="0"/>
    </xf>
    <xf numFmtId="5" fontId="12" fillId="8" borderId="1" xfId="3" applyNumberFormat="1" applyFont="1" applyFill="1" applyBorder="1" applyAlignment="1" applyProtection="1">
      <alignment horizontal="right"/>
      <protection locked="0"/>
    </xf>
    <xf numFmtId="5" fontId="12" fillId="7" borderId="36" xfId="0" applyNumberFormat="1" applyFont="1" applyFill="1" applyBorder="1" applyAlignment="1" applyProtection="1">
      <alignment horizontal="right"/>
      <protection locked="0"/>
    </xf>
    <xf numFmtId="0" fontId="6" fillId="7" borderId="0" xfId="0" applyFont="1" applyFill="1" applyBorder="1"/>
    <xf numFmtId="166" fontId="12" fillId="7" borderId="21" xfId="7" applyNumberFormat="1" applyFont="1" applyFill="1" applyBorder="1" applyAlignment="1" applyProtection="1">
      <alignment horizontal="right"/>
      <protection locked="0"/>
    </xf>
    <xf numFmtId="166" fontId="12" fillId="7" borderId="20" xfId="7" applyNumberFormat="1" applyFont="1" applyFill="1" applyBorder="1" applyAlignment="1" applyProtection="1">
      <alignment horizontal="right"/>
      <protection locked="0"/>
    </xf>
    <xf numFmtId="166" fontId="12" fillId="7" borderId="36" xfId="7" applyNumberFormat="1" applyFont="1" applyFill="1" applyBorder="1" applyAlignment="1" applyProtection="1">
      <alignment horizontal="right"/>
      <protection locked="0"/>
    </xf>
    <xf numFmtId="166" fontId="12" fillId="8" borderId="1" xfId="7" applyNumberFormat="1" applyFont="1" applyFill="1" applyBorder="1" applyAlignment="1" applyProtection="1">
      <alignment horizontal="right"/>
      <protection locked="0"/>
    </xf>
    <xf numFmtId="166" fontId="7" fillId="7" borderId="0" xfId="7" applyNumberFormat="1" applyFont="1" applyFill="1" applyAlignment="1" applyProtection="1">
      <alignment horizontal="right"/>
    </xf>
    <xf numFmtId="166" fontId="8" fillId="4" borderId="0" xfId="7" applyNumberFormat="1" applyFont="1" applyFill="1" applyBorder="1" applyAlignment="1" applyProtection="1">
      <alignment horizontal="center"/>
    </xf>
    <xf numFmtId="166" fontId="0" fillId="0" borderId="0" xfId="7" applyNumberFormat="1" applyFont="1"/>
    <xf numFmtId="166" fontId="9" fillId="4" borderId="0" xfId="7" applyNumberFormat="1" applyFont="1" applyFill="1"/>
    <xf numFmtId="0" fontId="10" fillId="7" borderId="26" xfId="3" applyFont="1" applyFill="1" applyBorder="1" applyProtection="1"/>
    <xf numFmtId="165" fontId="12" fillId="6" borderId="20" xfId="7" applyNumberFormat="1" applyFont="1" applyFill="1" applyBorder="1"/>
    <xf numFmtId="5" fontId="12" fillId="0" borderId="20" xfId="0" applyNumberFormat="1" applyFont="1" applyFill="1" applyBorder="1" applyProtection="1">
      <protection locked="0"/>
    </xf>
    <xf numFmtId="0" fontId="2" fillId="0" borderId="0" xfId="0" applyFont="1" applyBorder="1" applyAlignment="1">
      <alignment horizontal="center"/>
    </xf>
    <xf numFmtId="5" fontId="12" fillId="5" borderId="36" xfId="0" applyNumberFormat="1" applyFont="1" applyFill="1" applyBorder="1" applyProtection="1">
      <protection locked="0"/>
    </xf>
    <xf numFmtId="165" fontId="12" fillId="6" borderId="1" xfId="7" applyNumberFormat="1" applyFont="1" applyFill="1" applyBorder="1"/>
    <xf numFmtId="0" fontId="19" fillId="0" borderId="37" xfId="0" applyFont="1" applyFill="1" applyBorder="1" applyAlignment="1">
      <alignment horizontal="center"/>
    </xf>
    <xf numFmtId="165" fontId="12" fillId="6" borderId="23" xfId="7" applyNumberFormat="1" applyFont="1" applyFill="1" applyBorder="1"/>
    <xf numFmtId="5" fontId="12" fillId="5" borderId="38" xfId="0" applyNumberFormat="1" applyFont="1" applyFill="1" applyBorder="1" applyProtection="1">
      <protection locked="0"/>
    </xf>
    <xf numFmtId="165" fontId="12" fillId="6" borderId="39" xfId="7" applyNumberFormat="1" applyFont="1" applyFill="1" applyBorder="1"/>
    <xf numFmtId="0" fontId="22" fillId="2" borderId="17" xfId="0" applyFont="1" applyFill="1" applyBorder="1"/>
    <xf numFmtId="0" fontId="22" fillId="3" borderId="6" xfId="0" applyFont="1" applyFill="1" applyBorder="1"/>
    <xf numFmtId="0" fontId="23" fillId="0" borderId="9" xfId="0" applyFont="1" applyBorder="1"/>
    <xf numFmtId="0" fontId="23" fillId="0" borderId="10" xfId="0" applyFont="1" applyBorder="1"/>
    <xf numFmtId="0" fontId="21" fillId="0" borderId="32" xfId="0" applyFont="1" applyBorder="1"/>
    <xf numFmtId="0" fontId="23" fillId="0" borderId="11" xfId="0" applyFont="1" applyBorder="1"/>
    <xf numFmtId="0" fontId="21" fillId="0" borderId="9" xfId="0" applyFont="1" applyBorder="1"/>
    <xf numFmtId="0" fontId="21" fillId="0" borderId="32" xfId="0" applyFont="1" applyFill="1" applyBorder="1"/>
    <xf numFmtId="0" fontId="21" fillId="0" borderId="9" xfId="0" applyFont="1" applyFill="1" applyBorder="1"/>
    <xf numFmtId="0" fontId="21" fillId="0" borderId="33" xfId="0" applyFont="1" applyFill="1" applyBorder="1"/>
    <xf numFmtId="0" fontId="23" fillId="0" borderId="16" xfId="0" applyFont="1" applyBorder="1"/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0" fillId="0" borderId="1" xfId="0" applyFont="1" applyBorder="1"/>
    <xf numFmtId="0" fontId="0" fillId="0" borderId="11" xfId="0" applyFont="1" applyBorder="1"/>
    <xf numFmtId="0" fontId="0" fillId="0" borderId="14" xfId="0" applyFont="1" applyBorder="1"/>
    <xf numFmtId="0" fontId="0" fillId="0" borderId="16" xfId="0" applyFont="1" applyBorder="1"/>
    <xf numFmtId="0" fontId="0" fillId="0" borderId="3" xfId="0" applyFont="1" applyBorder="1"/>
    <xf numFmtId="0" fontId="0" fillId="0" borderId="12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5" borderId="22" xfId="0" applyFont="1" applyFill="1" applyBorder="1" applyProtection="1">
      <protection locked="0"/>
    </xf>
    <xf numFmtId="0" fontId="0" fillId="0" borderId="23" xfId="0" applyBorder="1"/>
    <xf numFmtId="0" fontId="12" fillId="5" borderId="1" xfId="0" applyFont="1" applyFill="1" applyBorder="1" applyAlignment="1" applyProtection="1">
      <alignment horizontal="left"/>
      <protection locked="0"/>
    </xf>
    <xf numFmtId="0" fontId="12" fillId="5" borderId="22" xfId="0" applyFont="1" applyFill="1" applyBorder="1" applyAlignment="1" applyProtection="1">
      <alignment horizontal="center"/>
      <protection locked="0"/>
    </xf>
    <xf numFmtId="0" fontId="12" fillId="5" borderId="23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1" fillId="0" borderId="5" xfId="0" applyFont="1" applyBorder="1" applyAlignment="1">
      <alignment horizontal="center"/>
    </xf>
    <xf numFmtId="0" fontId="12" fillId="8" borderId="3" xfId="3" applyFont="1" applyFill="1" applyBorder="1" applyAlignment="1" applyProtection="1">
      <alignment horizontal="left" wrapText="1"/>
    </xf>
    <xf numFmtId="0" fontId="12" fillId="8" borderId="34" xfId="3" applyFont="1" applyFill="1" applyBorder="1" applyAlignment="1" applyProtection="1">
      <alignment horizontal="left" wrapText="1"/>
    </xf>
    <xf numFmtId="0" fontId="12" fillId="8" borderId="37" xfId="3" applyFont="1" applyFill="1" applyBorder="1" applyAlignment="1" applyProtection="1">
      <alignment horizontal="left" wrapText="1"/>
    </xf>
    <xf numFmtId="0" fontId="12" fillId="8" borderId="1" xfId="3" applyFont="1" applyFill="1" applyBorder="1" applyProtection="1"/>
    <xf numFmtId="0" fontId="2" fillId="0" borderId="1" xfId="0" applyFont="1" applyBorder="1"/>
    <xf numFmtId="0" fontId="9" fillId="7" borderId="3" xfId="3" applyFont="1" applyFill="1" applyBorder="1" applyProtection="1"/>
    <xf numFmtId="0" fontId="9" fillId="7" borderId="34" xfId="3" applyFont="1" applyFill="1" applyBorder="1" applyProtection="1"/>
    <xf numFmtId="0" fontId="9" fillId="7" borderId="37" xfId="3" applyFont="1" applyFill="1" applyBorder="1" applyProtection="1"/>
    <xf numFmtId="0" fontId="2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</cellXfs>
  <cellStyles count="8">
    <cellStyle name="Comma" xfId="7" builtinId="3"/>
    <cellStyle name="Comma 2" xfId="4" xr:uid="{BAE6C98A-FFAD-4AB1-8AAD-E0FA0E0B1D68}"/>
    <cellStyle name="Currency" xfId="1" builtinId="4"/>
    <cellStyle name="Currency 2" xfId="5" xr:uid="{B53550AC-4444-4533-B8AE-430C3E574CCC}"/>
    <cellStyle name="Normal" xfId="0" builtinId="0"/>
    <cellStyle name="Normal 2" xfId="3" xr:uid="{3E242C35-C875-468E-BE48-4894A03AE2F3}"/>
    <cellStyle name="Percent" xfId="2" builtinId="5"/>
    <cellStyle name="Percent 2" xfId="6" xr:uid="{BDD02DBE-8DC5-474D-8314-FC33110D252E}"/>
  </cellStyles>
  <dxfs count="2"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_BSE\Downloads\OneStop_Applicatio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Description"/>
      <sheetName val="2. Dev. Team"/>
      <sheetName val="3. Sources Uses"/>
      <sheetName val="4. Operating"/>
      <sheetName val="5. Tax Credits"/>
      <sheetName val="6. Exhibits"/>
      <sheetName val="7. Signature"/>
      <sheetName val="Output"/>
      <sheetName val="Check"/>
      <sheetName val="Exhibit 11"/>
      <sheetName val="Exhibit31A"/>
      <sheetName val="Exhibit31B"/>
      <sheetName val="Lists"/>
      <sheetName val="Income Limits"/>
      <sheetName val="Fair Market Rents"/>
      <sheetName val="QCTs"/>
      <sheetName val="Other Information"/>
      <sheetName val="ScratchPad"/>
      <sheetName val="FAQs"/>
      <sheetName val="What's New"/>
      <sheetName val="List of Exhibits"/>
    </sheetNames>
    <sheetDataSet>
      <sheetData sheetId="0">
        <row r="66">
          <cell r="C66" t="str">
            <v>SRO</v>
          </cell>
        </row>
        <row r="67">
          <cell r="C67" t="str">
            <v>0 bedroom</v>
          </cell>
        </row>
        <row r="68">
          <cell r="C68" t="str">
            <v>1 bedroom</v>
          </cell>
        </row>
        <row r="69">
          <cell r="C69" t="str">
            <v>2 bedrooms</v>
          </cell>
        </row>
        <row r="70">
          <cell r="C70" t="str">
            <v>3 bedrooms</v>
          </cell>
        </row>
        <row r="71">
          <cell r="C71" t="str">
            <v>4 bedrooms</v>
          </cell>
        </row>
        <row r="145">
          <cell r="F14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83A6-8849-4C32-A891-22D00CD9D3B7}">
  <dimension ref="A1:B20"/>
  <sheetViews>
    <sheetView workbookViewId="0">
      <selection activeCell="B22" sqref="B22"/>
    </sheetView>
  </sheetViews>
  <sheetFormatPr defaultRowHeight="15"/>
  <cols>
    <col min="1" max="1" width="49.140625" bestFit="1" customWidth="1"/>
    <col min="2" max="2" width="55.28515625" customWidth="1"/>
  </cols>
  <sheetData>
    <row r="1" spans="1:2" ht="19.5" thickBot="1">
      <c r="A1" s="105" t="s">
        <v>0</v>
      </c>
      <c r="B1" s="106"/>
    </row>
    <row r="2" spans="1:2" ht="18.75">
      <c r="A2" s="96"/>
      <c r="B2" s="97"/>
    </row>
    <row r="3" spans="1:2" ht="18.75">
      <c r="A3" s="98" t="s">
        <v>1</v>
      </c>
      <c r="B3" s="99"/>
    </row>
    <row r="4" spans="1:2" ht="18.75">
      <c r="A4" s="98" t="s">
        <v>2</v>
      </c>
      <c r="B4" s="99"/>
    </row>
    <row r="5" spans="1:2" ht="18.75">
      <c r="A5" s="98" t="s">
        <v>3</v>
      </c>
      <c r="B5" s="99"/>
    </row>
    <row r="6" spans="1:2" ht="9.75" customHeight="1">
      <c r="A6" s="100"/>
      <c r="B6" s="97"/>
    </row>
    <row r="7" spans="1:2" ht="18.75">
      <c r="A7" s="98" t="s">
        <v>5</v>
      </c>
      <c r="B7" s="99"/>
    </row>
    <row r="8" spans="1:2" ht="18.75">
      <c r="A8" s="98" t="s">
        <v>4</v>
      </c>
      <c r="B8" s="99"/>
    </row>
    <row r="9" spans="1:2" ht="8.25" customHeight="1">
      <c r="A9" s="100"/>
      <c r="B9" s="97"/>
    </row>
    <row r="10" spans="1:2" ht="18.75">
      <c r="A10" s="98" t="s">
        <v>130</v>
      </c>
      <c r="B10" s="99"/>
    </row>
    <row r="11" spans="1:2" ht="18.75">
      <c r="A11" s="98" t="s">
        <v>131</v>
      </c>
      <c r="B11" s="99"/>
    </row>
    <row r="12" spans="1:2" ht="9" customHeight="1">
      <c r="A12" s="100"/>
      <c r="B12" s="97"/>
    </row>
    <row r="13" spans="1:2" ht="18.75">
      <c r="A13" s="98" t="s">
        <v>6</v>
      </c>
      <c r="B13" s="99"/>
    </row>
    <row r="14" spans="1:2" ht="18.75">
      <c r="A14" s="98" t="s">
        <v>7</v>
      </c>
      <c r="B14" s="99"/>
    </row>
    <row r="15" spans="1:2" ht="18.75">
      <c r="A15" s="98" t="s">
        <v>69</v>
      </c>
      <c r="B15" s="99"/>
    </row>
    <row r="16" spans="1:2" ht="18.75">
      <c r="A16" s="101" t="s">
        <v>70</v>
      </c>
      <c r="B16" s="99"/>
    </row>
    <row r="17" spans="1:2" ht="9" customHeight="1">
      <c r="A17" s="96"/>
      <c r="B17" s="97"/>
    </row>
    <row r="18" spans="1:2" ht="18.75">
      <c r="A18" s="101" t="s">
        <v>128</v>
      </c>
      <c r="B18" s="99"/>
    </row>
    <row r="19" spans="1:2" ht="7.5" customHeight="1">
      <c r="A19" s="102"/>
      <c r="B19" s="97"/>
    </row>
    <row r="20" spans="1:2" ht="19.5" thickBot="1">
      <c r="A20" s="103" t="s">
        <v>129</v>
      </c>
      <c r="B20" s="104"/>
    </row>
  </sheetData>
  <mergeCells count="1">
    <mergeCell ref="A1:B1"/>
  </mergeCells>
  <dataValidations count="5">
    <dataValidation type="list" allowBlank="1" showInputMessage="1" showErrorMessage="1" promptTitle="Gateway City" sqref="B10" xr:uid="{BB7E0F3A-AED5-4381-9DC5-D0C16A040B52}">
      <formula1>"Attleboro, Barnstable, Brockton, Chelsea, Chicopee, Everett, Fall River, Fitchburg, Haverhill, Holyoke, Lawrence, Leominster, Lowell, Lynn, Malden, Methuen, Bedford, Peabody, Pittsfield, Quincy, Revere, Salem, Springfield, Taunton, Westfield, Worcester"</formula1>
    </dataValidation>
    <dataValidation type="list" allowBlank="1" showInputMessage="1" showErrorMessage="1" sqref="B11" xr:uid="{4C40554C-16BD-4E59-BB33-E2616CB3820A}">
      <formula1>"Agawam, Framingham, Gardner, Gloucester, Greenfield, Randolph, West Springfield"</formula1>
    </dataValidation>
    <dataValidation type="list" allowBlank="1" showInputMessage="1" showErrorMessage="1" sqref="B13" xr:uid="{FEEFE650-1557-45B3-A450-10D97734FFE1}">
      <formula1>"Rehab of Existing Housing, Adaptive Reuse of nonresidential structure"</formula1>
    </dataValidation>
    <dataValidation type="list" allowBlank="1" showInputMessage="1" showErrorMessage="1" sqref="B20" xr:uid="{A61E5452-A6A3-4A8B-85A6-5C75D0569446}">
      <formula1>"Yes existing loan will be increased, Yes adding a new perm loan, No"</formula1>
    </dataValidation>
    <dataValidation type="list" allowBlank="1" showInputMessage="1" showErrorMessage="1" sqref="B18" xr:uid="{8070717C-8C90-4C70-B617-BE47D28E0D5E}">
      <formula1>"Yes, 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50ACD-3210-452E-A4FB-B2842E242BF7}">
  <dimension ref="A1:F60"/>
  <sheetViews>
    <sheetView tabSelected="1" workbookViewId="0">
      <selection activeCell="A35" sqref="A35"/>
    </sheetView>
  </sheetViews>
  <sheetFormatPr defaultRowHeight="15"/>
  <cols>
    <col min="1" max="1" width="49.140625" customWidth="1"/>
    <col min="2" max="2" width="17.7109375" bestFit="1" customWidth="1"/>
    <col min="3" max="3" width="9.85546875" customWidth="1"/>
    <col min="4" max="4" width="11.42578125" bestFit="1" customWidth="1"/>
    <col min="5" max="5" width="10.28515625" customWidth="1"/>
    <col min="6" max="6" width="15.42578125" customWidth="1"/>
  </cols>
  <sheetData>
    <row r="1" spans="1:6" ht="15.75" thickBot="1">
      <c r="A1" s="45"/>
      <c r="B1" s="65"/>
      <c r="C1" s="65"/>
      <c r="D1" s="65"/>
      <c r="E1" s="46"/>
    </row>
    <row r="2" spans="1:6" ht="19.5" thickBot="1">
      <c r="A2" s="117" t="s">
        <v>10</v>
      </c>
      <c r="B2" s="118"/>
      <c r="C2" s="118"/>
      <c r="D2" s="118"/>
      <c r="E2" s="119"/>
      <c r="F2" s="3"/>
    </row>
    <row r="3" spans="1:6" ht="15.75" thickBot="1">
      <c r="A3" s="7"/>
      <c r="B3" s="8"/>
      <c r="C3" s="8"/>
      <c r="D3" s="8"/>
      <c r="E3" s="63"/>
    </row>
    <row r="4" spans="1:6" ht="15.75">
      <c r="A4" s="94" t="s">
        <v>11</v>
      </c>
      <c r="B4" s="17"/>
      <c r="C4" s="17"/>
      <c r="D4" s="17"/>
      <c r="E4" s="18"/>
    </row>
    <row r="5" spans="1:6" ht="15.75" thickBot="1">
      <c r="A5" s="13"/>
      <c r="B5" s="19" t="s">
        <v>120</v>
      </c>
      <c r="C5" s="20" t="s">
        <v>15</v>
      </c>
      <c r="D5" s="20" t="s">
        <v>126</v>
      </c>
      <c r="E5" s="21" t="s">
        <v>127</v>
      </c>
      <c r="F5" s="90" t="s">
        <v>121</v>
      </c>
    </row>
    <row r="6" spans="1:6">
      <c r="A6" s="9" t="s">
        <v>111</v>
      </c>
      <c r="B6" s="51"/>
      <c r="C6" s="51"/>
      <c r="D6" s="51"/>
      <c r="E6" s="92"/>
      <c r="F6" s="91" t="e">
        <f>PMT(-C6/12,-D6*12,B6)</f>
        <v>#NUM!</v>
      </c>
    </row>
    <row r="7" spans="1:6">
      <c r="A7" s="9" t="s">
        <v>111</v>
      </c>
      <c r="B7" s="51"/>
      <c r="C7" s="51"/>
      <c r="D7" s="51"/>
      <c r="E7" s="92"/>
      <c r="F7" s="91" t="e">
        <f t="shared" ref="F7:F8" si="0">PMT(C7/12,D7*12,B7)</f>
        <v>#NUM!</v>
      </c>
    </row>
    <row r="8" spans="1:6">
      <c r="A8" s="9" t="s">
        <v>111</v>
      </c>
      <c r="B8" s="51"/>
      <c r="C8" s="51"/>
      <c r="D8" s="51"/>
      <c r="E8" s="92"/>
      <c r="F8" s="91" t="e">
        <f t="shared" si="0"/>
        <v>#NUM!</v>
      </c>
    </row>
    <row r="9" spans="1:6">
      <c r="A9" s="9" t="s">
        <v>8</v>
      </c>
      <c r="B9" s="51"/>
      <c r="C9" s="10"/>
      <c r="D9" s="10"/>
      <c r="E9" s="11"/>
    </row>
    <row r="10" spans="1:6">
      <c r="A10" s="9" t="s">
        <v>14</v>
      </c>
      <c r="B10" s="51"/>
      <c r="C10" s="10"/>
      <c r="D10" s="10"/>
      <c r="E10" s="11"/>
    </row>
    <row r="11" spans="1:6" ht="8.25" customHeight="1">
      <c r="A11" s="9"/>
      <c r="B11" s="5"/>
      <c r="C11" s="10"/>
      <c r="D11" s="10"/>
      <c r="E11" s="11"/>
    </row>
    <row r="12" spans="1:6">
      <c r="A12" s="9" t="s">
        <v>17</v>
      </c>
      <c r="B12" s="51"/>
      <c r="C12" s="10"/>
      <c r="D12" s="10"/>
      <c r="E12" s="11"/>
    </row>
    <row r="13" spans="1:6">
      <c r="A13" s="9" t="s">
        <v>13</v>
      </c>
      <c r="B13" s="51"/>
      <c r="C13" s="10"/>
      <c r="D13" s="10"/>
      <c r="E13" s="11"/>
    </row>
    <row r="14" spans="1:6">
      <c r="A14" s="9" t="s">
        <v>13</v>
      </c>
      <c r="B14" s="51"/>
      <c r="C14" s="10"/>
      <c r="D14" s="10"/>
      <c r="E14" s="11"/>
    </row>
    <row r="15" spans="1:6">
      <c r="A15" s="9"/>
      <c r="B15" s="5"/>
      <c r="C15" s="10"/>
      <c r="D15" s="10"/>
      <c r="E15" s="11"/>
    </row>
    <row r="16" spans="1:6">
      <c r="A16" s="9" t="s">
        <v>133</v>
      </c>
      <c r="B16" s="85">
        <f>SUM(B1:B15)</f>
        <v>0</v>
      </c>
      <c r="C16" s="10"/>
      <c r="D16" s="10"/>
      <c r="E16" s="11"/>
    </row>
    <row r="17" spans="1:5">
      <c r="A17" s="9"/>
      <c r="B17" s="10"/>
      <c r="C17" s="10"/>
      <c r="D17" s="10"/>
      <c r="E17" s="11"/>
    </row>
    <row r="18" spans="1:5">
      <c r="A18" s="9" t="s">
        <v>35</v>
      </c>
      <c r="B18" s="51"/>
      <c r="C18" s="51"/>
      <c r="D18" s="22"/>
      <c r="E18" s="64"/>
    </row>
    <row r="19" spans="1:5" ht="15.75" thickBot="1">
      <c r="A19" s="9"/>
      <c r="B19" s="10"/>
      <c r="C19" s="10"/>
      <c r="D19" s="10"/>
      <c r="E19" s="11"/>
    </row>
    <row r="20" spans="1:5" ht="16.5" thickBot="1">
      <c r="A20" s="95" t="s">
        <v>16</v>
      </c>
      <c r="B20" s="15"/>
      <c r="C20" s="15"/>
      <c r="D20" s="15"/>
      <c r="E20" s="16"/>
    </row>
    <row r="21" spans="1:5">
      <c r="A21" s="9"/>
      <c r="B21" s="87" t="s">
        <v>12</v>
      </c>
      <c r="C21" s="10"/>
      <c r="D21" s="120" t="s">
        <v>37</v>
      </c>
      <c r="E21" s="121"/>
    </row>
    <row r="22" spans="1:5">
      <c r="A22" s="9" t="s">
        <v>134</v>
      </c>
      <c r="B22" s="62"/>
      <c r="C22" s="10"/>
      <c r="D22" s="115"/>
      <c r="E22" s="116"/>
    </row>
    <row r="23" spans="1:5" ht="9.75" customHeight="1">
      <c r="A23" s="9"/>
      <c r="B23" s="6"/>
      <c r="C23" s="10"/>
      <c r="D23" s="10"/>
      <c r="E23" s="11"/>
    </row>
    <row r="24" spans="1:5">
      <c r="A24" s="9" t="s">
        <v>18</v>
      </c>
      <c r="B24" s="51"/>
      <c r="C24" s="10"/>
      <c r="D24" s="111"/>
      <c r="E24" s="112"/>
    </row>
    <row r="25" spans="1:5">
      <c r="A25" s="9" t="s">
        <v>19</v>
      </c>
      <c r="B25" s="88"/>
      <c r="C25" s="10"/>
      <c r="D25" s="111"/>
      <c r="E25" s="112"/>
    </row>
    <row r="26" spans="1:5">
      <c r="A26" s="9" t="s">
        <v>20</v>
      </c>
      <c r="B26" s="89">
        <f>SUM(B24:B25)</f>
        <v>0</v>
      </c>
      <c r="C26" s="10"/>
      <c r="D26" s="111"/>
      <c r="E26" s="112"/>
    </row>
    <row r="27" spans="1:5" ht="8.25" customHeight="1">
      <c r="A27" s="9"/>
      <c r="B27" s="6"/>
      <c r="C27" s="10"/>
      <c r="D27" s="10"/>
      <c r="E27" s="11"/>
    </row>
    <row r="28" spans="1:5">
      <c r="A28" s="12" t="s">
        <v>21</v>
      </c>
      <c r="B28" s="6"/>
      <c r="C28" s="10"/>
      <c r="D28" s="10"/>
      <c r="E28" s="11"/>
    </row>
    <row r="29" spans="1:5" ht="7.5" customHeight="1">
      <c r="A29" s="9"/>
      <c r="B29" s="6"/>
      <c r="C29" s="10"/>
      <c r="D29" s="10"/>
      <c r="E29" s="11"/>
    </row>
    <row r="30" spans="1:5">
      <c r="A30" s="9" t="s">
        <v>22</v>
      </c>
      <c r="B30" s="51"/>
      <c r="C30" s="10"/>
      <c r="D30" s="107"/>
      <c r="E30" s="108"/>
    </row>
    <row r="31" spans="1:5">
      <c r="A31" s="9" t="s">
        <v>23</v>
      </c>
      <c r="B31" s="51"/>
      <c r="C31" s="10"/>
      <c r="D31" s="107"/>
      <c r="E31" s="108"/>
    </row>
    <row r="32" spans="1:5">
      <c r="A32" s="9" t="s">
        <v>24</v>
      </c>
      <c r="B32" s="51"/>
      <c r="C32" s="10"/>
      <c r="D32" s="107"/>
      <c r="E32" s="108"/>
    </row>
    <row r="33" spans="1:5">
      <c r="A33" s="9" t="s">
        <v>25</v>
      </c>
      <c r="B33" s="51"/>
      <c r="C33" s="10"/>
      <c r="D33" s="107"/>
      <c r="E33" s="108"/>
    </row>
    <row r="34" spans="1:5">
      <c r="A34" s="9" t="s">
        <v>26</v>
      </c>
      <c r="B34" s="51"/>
      <c r="C34" s="10"/>
      <c r="D34" s="107"/>
      <c r="E34" s="108"/>
    </row>
    <row r="35" spans="1:5">
      <c r="A35" s="9" t="s">
        <v>27</v>
      </c>
      <c r="B35" s="51"/>
      <c r="C35" s="10"/>
      <c r="D35" s="107"/>
      <c r="E35" s="108"/>
    </row>
    <row r="36" spans="1:5">
      <c r="A36" s="9" t="s">
        <v>28</v>
      </c>
      <c r="B36" s="51"/>
      <c r="C36" s="10"/>
      <c r="D36" s="107"/>
      <c r="E36" s="108"/>
    </row>
    <row r="37" spans="1:5">
      <c r="A37" s="9" t="s">
        <v>29</v>
      </c>
      <c r="B37" s="51"/>
      <c r="C37" s="10"/>
      <c r="D37" s="107"/>
      <c r="E37" s="108"/>
    </row>
    <row r="38" spans="1:5">
      <c r="A38" s="9" t="s">
        <v>30</v>
      </c>
      <c r="B38" s="51"/>
      <c r="C38" s="10"/>
      <c r="D38" s="107"/>
      <c r="E38" s="108"/>
    </row>
    <row r="39" spans="1:5">
      <c r="A39" s="9" t="s">
        <v>31</v>
      </c>
      <c r="B39" s="51"/>
      <c r="C39" s="10"/>
      <c r="D39" s="107"/>
      <c r="E39" s="108"/>
    </row>
    <row r="40" spans="1:5">
      <c r="A40" s="9" t="s">
        <v>32</v>
      </c>
      <c r="B40" s="51"/>
      <c r="C40" s="10"/>
      <c r="D40" s="107"/>
      <c r="E40" s="108"/>
    </row>
    <row r="41" spans="1:5">
      <c r="A41" s="9" t="s">
        <v>33</v>
      </c>
      <c r="B41" s="51"/>
      <c r="C41" s="10"/>
      <c r="D41" s="107"/>
      <c r="E41" s="108"/>
    </row>
    <row r="42" spans="1:5">
      <c r="A42" s="9" t="s">
        <v>34</v>
      </c>
      <c r="B42" s="51"/>
      <c r="C42" s="10"/>
      <c r="D42" s="107"/>
      <c r="E42" s="108"/>
    </row>
    <row r="43" spans="1:5">
      <c r="A43" s="9" t="s">
        <v>36</v>
      </c>
      <c r="B43" s="51"/>
      <c r="C43" s="10"/>
      <c r="D43" s="107"/>
      <c r="E43" s="108"/>
    </row>
    <row r="44" spans="1:5">
      <c r="A44" s="9" t="s">
        <v>36</v>
      </c>
      <c r="B44" s="51"/>
      <c r="C44" s="10"/>
      <c r="D44" s="107"/>
      <c r="E44" s="108"/>
    </row>
    <row r="45" spans="1:5">
      <c r="A45" s="9" t="s">
        <v>38</v>
      </c>
      <c r="B45" s="51"/>
      <c r="C45" s="10"/>
      <c r="D45" s="107"/>
      <c r="E45" s="108"/>
    </row>
    <row r="46" spans="1:5">
      <c r="A46" s="9" t="s">
        <v>39</v>
      </c>
      <c r="B46" s="51"/>
      <c r="C46" s="10"/>
      <c r="D46" s="107"/>
      <c r="E46" s="108"/>
    </row>
    <row r="47" spans="1:5">
      <c r="A47" s="9" t="s">
        <v>39</v>
      </c>
      <c r="B47" s="51"/>
      <c r="C47" s="10"/>
      <c r="D47" s="107"/>
      <c r="E47" s="108"/>
    </row>
    <row r="48" spans="1:5">
      <c r="A48" s="9" t="s">
        <v>40</v>
      </c>
      <c r="B48" s="51"/>
      <c r="C48" s="10"/>
      <c r="D48" s="107"/>
      <c r="E48" s="108"/>
    </row>
    <row r="49" spans="1:5">
      <c r="A49" s="9" t="s">
        <v>41</v>
      </c>
      <c r="B49" s="85">
        <f>SUM(B30:B48)</f>
        <v>0</v>
      </c>
      <c r="C49" s="10"/>
      <c r="D49" s="107"/>
      <c r="E49" s="108"/>
    </row>
    <row r="50" spans="1:5">
      <c r="A50" s="9"/>
      <c r="B50" s="6"/>
      <c r="C50" s="10"/>
      <c r="D50" s="113"/>
      <c r="E50" s="114"/>
    </row>
    <row r="51" spans="1:5">
      <c r="A51" s="9" t="s">
        <v>43</v>
      </c>
      <c r="B51" s="85">
        <f>B22+B26+B49</f>
        <v>0</v>
      </c>
      <c r="C51" s="10"/>
      <c r="D51" s="107"/>
      <c r="E51" s="108"/>
    </row>
    <row r="52" spans="1:5">
      <c r="A52" s="9"/>
      <c r="B52" s="6"/>
      <c r="C52" s="10"/>
      <c r="D52" s="113"/>
      <c r="E52" s="114"/>
    </row>
    <row r="53" spans="1:5">
      <c r="A53" s="9" t="s">
        <v>42</v>
      </c>
      <c r="B53" s="51"/>
      <c r="C53" s="10"/>
      <c r="D53" s="107"/>
      <c r="E53" s="108"/>
    </row>
    <row r="54" spans="1:5">
      <c r="A54" s="9" t="s">
        <v>44</v>
      </c>
      <c r="B54" s="51"/>
      <c r="C54" s="10"/>
      <c r="D54" s="107"/>
      <c r="E54" s="108"/>
    </row>
    <row r="55" spans="1:5">
      <c r="A55" s="9" t="s">
        <v>45</v>
      </c>
      <c r="B55" s="51"/>
      <c r="C55" s="10"/>
      <c r="D55" s="107"/>
      <c r="E55" s="108"/>
    </row>
    <row r="56" spans="1:5">
      <c r="A56" s="9"/>
      <c r="B56" s="86"/>
      <c r="C56" s="10"/>
      <c r="D56" s="107"/>
      <c r="E56" s="108"/>
    </row>
    <row r="57" spans="1:5" ht="15.75" thickBot="1">
      <c r="A57" s="13" t="s">
        <v>132</v>
      </c>
      <c r="B57" s="93">
        <f>SUM(B51:B56)</f>
        <v>0</v>
      </c>
      <c r="C57" s="14"/>
      <c r="D57" s="109"/>
      <c r="E57" s="110"/>
    </row>
    <row r="58" spans="1:5">
      <c r="B58" s="4"/>
    </row>
    <row r="59" spans="1:5">
      <c r="A59" s="68" t="s">
        <v>135</v>
      </c>
      <c r="B59" s="4"/>
    </row>
    <row r="60" spans="1:5">
      <c r="A60" s="68" t="s">
        <v>136</v>
      </c>
    </row>
  </sheetData>
  <mergeCells count="34">
    <mergeCell ref="D22:E22"/>
    <mergeCell ref="D24:E24"/>
    <mergeCell ref="D25:E25"/>
    <mergeCell ref="A2:E2"/>
    <mergeCell ref="D21:E21"/>
    <mergeCell ref="D51:E51"/>
    <mergeCell ref="D52:E52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40:E40"/>
    <mergeCell ref="D26:E26"/>
    <mergeCell ref="D30:E30"/>
    <mergeCell ref="D31:E31"/>
    <mergeCell ref="D32:E32"/>
    <mergeCell ref="D33:E33"/>
    <mergeCell ref="D35:E35"/>
    <mergeCell ref="D36:E36"/>
    <mergeCell ref="D37:E37"/>
    <mergeCell ref="D38:E38"/>
    <mergeCell ref="D39:E39"/>
    <mergeCell ref="D34:E34"/>
    <mergeCell ref="D53:E53"/>
    <mergeCell ref="D54:E54"/>
    <mergeCell ref="D55:E55"/>
    <mergeCell ref="D56:E56"/>
    <mergeCell ref="D57:E5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99F38-4772-4708-B168-CD09389A7DD9}">
  <dimension ref="A1:G130"/>
  <sheetViews>
    <sheetView topLeftCell="A24" workbookViewId="0">
      <selection activeCell="L123" sqref="L123"/>
    </sheetView>
  </sheetViews>
  <sheetFormatPr defaultRowHeight="15"/>
  <cols>
    <col min="1" max="1" width="34.140625" customWidth="1"/>
    <col min="3" max="3" width="15.42578125" customWidth="1"/>
    <col min="4" max="4" width="13.42578125" customWidth="1"/>
    <col min="5" max="5" width="12.140625" customWidth="1"/>
    <col min="6" max="6" width="13.5703125" customWidth="1"/>
    <col min="7" max="7" width="12.7109375" customWidth="1"/>
  </cols>
  <sheetData>
    <row r="1" spans="1:7" ht="21">
      <c r="A1" s="127" t="s">
        <v>58</v>
      </c>
      <c r="B1" s="127"/>
      <c r="C1" s="127"/>
      <c r="D1" s="127"/>
      <c r="E1" s="127"/>
      <c r="F1" s="127"/>
      <c r="G1" s="127"/>
    </row>
    <row r="3" spans="1:7" ht="18.75">
      <c r="A3" s="128" t="s">
        <v>59</v>
      </c>
      <c r="B3" s="128"/>
      <c r="C3" s="128"/>
      <c r="D3" s="128"/>
      <c r="E3" s="128"/>
      <c r="F3" s="128"/>
      <c r="G3" s="128"/>
    </row>
    <row r="4" spans="1:7" ht="15.75">
      <c r="A4" s="84" t="s">
        <v>46</v>
      </c>
      <c r="B4" s="34"/>
      <c r="C4" s="36"/>
      <c r="D4" s="35" t="s">
        <v>48</v>
      </c>
      <c r="E4" s="30" t="s">
        <v>122</v>
      </c>
      <c r="F4" s="31" t="s">
        <v>124</v>
      </c>
    </row>
    <row r="5" spans="1:7" ht="15.75">
      <c r="A5" s="24" t="s">
        <v>123</v>
      </c>
      <c r="B5" s="24"/>
      <c r="C5" s="24"/>
      <c r="D5" s="33"/>
      <c r="E5" s="33"/>
      <c r="F5" s="33"/>
    </row>
    <row r="6" spans="1:7">
      <c r="A6" s="25" t="s">
        <v>49</v>
      </c>
      <c r="B6" s="25"/>
      <c r="C6" s="26"/>
      <c r="D6" s="29"/>
      <c r="E6" s="76"/>
      <c r="F6" s="32">
        <f>D6*E6</f>
        <v>0</v>
      </c>
    </row>
    <row r="7" spans="1:7">
      <c r="A7" s="25" t="s">
        <v>50</v>
      </c>
      <c r="B7" s="25"/>
      <c r="C7" s="26"/>
      <c r="D7" s="28"/>
      <c r="E7" s="77"/>
      <c r="F7" s="32">
        <f t="shared" ref="F7:F11" si="0">D7*E7</f>
        <v>0</v>
      </c>
    </row>
    <row r="8" spans="1:7">
      <c r="A8" s="25" t="s">
        <v>51</v>
      </c>
      <c r="B8" s="25"/>
      <c r="C8" s="26"/>
      <c r="D8" s="28"/>
      <c r="E8" s="77"/>
      <c r="F8" s="32">
        <f t="shared" si="0"/>
        <v>0</v>
      </c>
    </row>
    <row r="9" spans="1:7">
      <c r="A9" s="25" t="s">
        <v>52</v>
      </c>
      <c r="B9" s="25"/>
      <c r="C9" s="26"/>
      <c r="D9" s="28"/>
      <c r="E9" s="77"/>
      <c r="F9" s="32">
        <f t="shared" si="0"/>
        <v>0</v>
      </c>
    </row>
    <row r="10" spans="1:7">
      <c r="A10" s="25" t="s">
        <v>53</v>
      </c>
      <c r="B10" s="25"/>
      <c r="C10" s="26"/>
      <c r="D10" s="28"/>
      <c r="E10" s="77"/>
      <c r="F10" s="32">
        <f t="shared" si="0"/>
        <v>0</v>
      </c>
    </row>
    <row r="11" spans="1:7">
      <c r="A11" s="70" t="s">
        <v>54</v>
      </c>
      <c r="B11" s="70"/>
      <c r="C11" s="71"/>
      <c r="D11" s="72"/>
      <c r="E11" s="78"/>
      <c r="F11" s="32">
        <f t="shared" si="0"/>
        <v>0</v>
      </c>
    </row>
    <row r="12" spans="1:7">
      <c r="A12" s="129" t="s">
        <v>113</v>
      </c>
      <c r="B12" s="130"/>
      <c r="C12" s="131"/>
      <c r="D12" s="73"/>
      <c r="E12" s="79"/>
      <c r="F12" s="73">
        <f>SUM(F6:F11)-(SUM(F6:F11)*$D$56)</f>
        <v>0</v>
      </c>
    </row>
    <row r="13" spans="1:7" ht="10.5" customHeight="1">
      <c r="A13" s="23"/>
      <c r="B13" s="23"/>
      <c r="C13" s="23"/>
      <c r="D13" s="27"/>
      <c r="E13" s="80"/>
      <c r="F13" s="23"/>
    </row>
    <row r="14" spans="1:7" ht="15.75">
      <c r="A14" s="134" t="s">
        <v>55</v>
      </c>
      <c r="B14" s="135"/>
      <c r="C14" s="136"/>
      <c r="D14" s="33"/>
      <c r="E14" s="81"/>
      <c r="F14" s="33"/>
    </row>
    <row r="15" spans="1:7">
      <c r="A15" s="25" t="s">
        <v>49</v>
      </c>
      <c r="B15" s="25"/>
      <c r="C15" s="26"/>
      <c r="D15" s="29"/>
      <c r="E15" s="76"/>
      <c r="F15" s="32">
        <f t="shared" ref="F15:F20" si="1">D15*E15</f>
        <v>0</v>
      </c>
    </row>
    <row r="16" spans="1:7">
      <c r="A16" s="25" t="s">
        <v>50</v>
      </c>
      <c r="B16" s="25"/>
      <c r="C16" s="26"/>
      <c r="D16" s="28"/>
      <c r="E16" s="77"/>
      <c r="F16" s="32">
        <f t="shared" si="1"/>
        <v>0</v>
      </c>
    </row>
    <row r="17" spans="1:6">
      <c r="A17" s="25" t="s">
        <v>51</v>
      </c>
      <c r="B17" s="25"/>
      <c r="C17" s="26"/>
      <c r="D17" s="28"/>
      <c r="E17" s="77"/>
      <c r="F17" s="32">
        <f t="shared" si="1"/>
        <v>0</v>
      </c>
    </row>
    <row r="18" spans="1:6">
      <c r="A18" s="25" t="s">
        <v>52</v>
      </c>
      <c r="B18" s="25"/>
      <c r="C18" s="26"/>
      <c r="D18" s="28"/>
      <c r="E18" s="77"/>
      <c r="F18" s="32">
        <f t="shared" si="1"/>
        <v>0</v>
      </c>
    </row>
    <row r="19" spans="1:6">
      <c r="A19" s="25" t="s">
        <v>53</v>
      </c>
      <c r="B19" s="25"/>
      <c r="C19" s="26"/>
      <c r="D19" s="28"/>
      <c r="E19" s="77"/>
      <c r="F19" s="32">
        <f t="shared" si="1"/>
        <v>0</v>
      </c>
    </row>
    <row r="20" spans="1:6">
      <c r="A20" s="70" t="s">
        <v>54</v>
      </c>
      <c r="B20" s="70"/>
      <c r="C20" s="71"/>
      <c r="D20" s="72"/>
      <c r="E20" s="78"/>
      <c r="F20" s="32">
        <f t="shared" si="1"/>
        <v>0</v>
      </c>
    </row>
    <row r="21" spans="1:6">
      <c r="A21" s="132" t="s">
        <v>114</v>
      </c>
      <c r="B21" s="132"/>
      <c r="C21" s="132"/>
      <c r="D21" s="73"/>
      <c r="E21" s="79"/>
      <c r="F21" s="73">
        <f>SUM(F15:F20)-(SUM(F15:F20)*$D$57)</f>
        <v>0</v>
      </c>
    </row>
    <row r="22" spans="1:6">
      <c r="E22" s="82"/>
    </row>
    <row r="23" spans="1:6" ht="15.75">
      <c r="A23" s="24" t="s">
        <v>56</v>
      </c>
      <c r="B23" s="24"/>
      <c r="C23" s="24"/>
      <c r="D23" s="33"/>
      <c r="E23" s="81"/>
      <c r="F23" s="33"/>
    </row>
    <row r="24" spans="1:6">
      <c r="A24" s="25" t="s">
        <v>49</v>
      </c>
      <c r="B24" s="25"/>
      <c r="C24" s="26"/>
      <c r="D24" s="29"/>
      <c r="E24" s="76"/>
      <c r="F24" s="32">
        <f t="shared" ref="F24:F29" si="2">D24*E24</f>
        <v>0</v>
      </c>
    </row>
    <row r="25" spans="1:6">
      <c r="A25" s="25" t="s">
        <v>50</v>
      </c>
      <c r="B25" s="25"/>
      <c r="C25" s="26"/>
      <c r="D25" s="28"/>
      <c r="E25" s="77"/>
      <c r="F25" s="32">
        <f t="shared" si="2"/>
        <v>0</v>
      </c>
    </row>
    <row r="26" spans="1:6">
      <c r="A26" s="25" t="s">
        <v>51</v>
      </c>
      <c r="B26" s="25"/>
      <c r="C26" s="26"/>
      <c r="D26" s="28"/>
      <c r="E26" s="77"/>
      <c r="F26" s="32">
        <f t="shared" si="2"/>
        <v>0</v>
      </c>
    </row>
    <row r="27" spans="1:6">
      <c r="A27" s="25" t="s">
        <v>52</v>
      </c>
      <c r="B27" s="25"/>
      <c r="C27" s="26"/>
      <c r="D27" s="28"/>
      <c r="E27" s="77"/>
      <c r="F27" s="32">
        <f t="shared" si="2"/>
        <v>0</v>
      </c>
    </row>
    <row r="28" spans="1:6">
      <c r="A28" s="25" t="s">
        <v>53</v>
      </c>
      <c r="B28" s="25"/>
      <c r="C28" s="26"/>
      <c r="D28" s="28"/>
      <c r="E28" s="77"/>
      <c r="F28" s="32">
        <f t="shared" si="2"/>
        <v>0</v>
      </c>
    </row>
    <row r="29" spans="1:6">
      <c r="A29" s="25" t="s">
        <v>54</v>
      </c>
      <c r="B29" s="25"/>
      <c r="C29" s="26"/>
      <c r="D29" s="28"/>
      <c r="E29" s="77"/>
      <c r="F29" s="32">
        <f t="shared" si="2"/>
        <v>0</v>
      </c>
    </row>
    <row r="30" spans="1:6">
      <c r="A30" s="132" t="s">
        <v>115</v>
      </c>
      <c r="B30" s="132"/>
      <c r="C30" s="132"/>
      <c r="D30" s="73"/>
      <c r="E30" s="79"/>
      <c r="F30" s="73">
        <f>SUM(F24:F29)-(SUM(F24:F29)*$D$58)</f>
        <v>0</v>
      </c>
    </row>
    <row r="31" spans="1:6">
      <c r="E31" s="82"/>
    </row>
    <row r="32" spans="1:6" ht="15.75">
      <c r="A32" s="24" t="s">
        <v>117</v>
      </c>
      <c r="B32" s="24"/>
      <c r="C32" s="24"/>
      <c r="D32" s="33"/>
      <c r="E32" s="81"/>
      <c r="F32" s="33"/>
    </row>
    <row r="33" spans="1:6">
      <c r="A33" s="25" t="s">
        <v>49</v>
      </c>
      <c r="B33" s="25"/>
      <c r="C33" s="26"/>
      <c r="D33" s="29"/>
      <c r="E33" s="76"/>
      <c r="F33" s="32">
        <f t="shared" ref="F33:F38" si="3">D33*E33</f>
        <v>0</v>
      </c>
    </row>
    <row r="34" spans="1:6">
      <c r="A34" s="25" t="s">
        <v>50</v>
      </c>
      <c r="B34" s="25"/>
      <c r="C34" s="26"/>
      <c r="D34" s="28"/>
      <c r="E34" s="77"/>
      <c r="F34" s="32">
        <f t="shared" si="3"/>
        <v>0</v>
      </c>
    </row>
    <row r="35" spans="1:6">
      <c r="A35" s="25" t="s">
        <v>51</v>
      </c>
      <c r="B35" s="25"/>
      <c r="C35" s="26"/>
      <c r="D35" s="28"/>
      <c r="E35" s="77"/>
      <c r="F35" s="32">
        <f t="shared" si="3"/>
        <v>0</v>
      </c>
    </row>
    <row r="36" spans="1:6">
      <c r="A36" s="25" t="s">
        <v>52</v>
      </c>
      <c r="B36" s="25"/>
      <c r="C36" s="26"/>
      <c r="D36" s="28"/>
      <c r="E36" s="77"/>
      <c r="F36" s="32">
        <f t="shared" si="3"/>
        <v>0</v>
      </c>
    </row>
    <row r="37" spans="1:6">
      <c r="A37" s="25" t="s">
        <v>53</v>
      </c>
      <c r="B37" s="25"/>
      <c r="C37" s="26"/>
      <c r="D37" s="28"/>
      <c r="E37" s="77"/>
      <c r="F37" s="32">
        <f t="shared" si="3"/>
        <v>0</v>
      </c>
    </row>
    <row r="38" spans="1:6">
      <c r="A38" s="25" t="s">
        <v>54</v>
      </c>
      <c r="B38" s="25"/>
      <c r="C38" s="26"/>
      <c r="D38" s="28"/>
      <c r="E38" s="77"/>
      <c r="F38" s="32">
        <f t="shared" si="3"/>
        <v>0</v>
      </c>
    </row>
    <row r="39" spans="1:6">
      <c r="A39" s="132" t="s">
        <v>116</v>
      </c>
      <c r="B39" s="132"/>
      <c r="C39" s="132"/>
      <c r="D39" s="73"/>
      <c r="E39" s="79"/>
      <c r="F39" s="73">
        <f>SUM(F33:F38)-(SUM(F33:F38)*$D$59)</f>
        <v>0</v>
      </c>
    </row>
    <row r="40" spans="1:6">
      <c r="E40" s="82"/>
    </row>
    <row r="41" spans="1:6" ht="15.75">
      <c r="A41" s="37" t="s">
        <v>57</v>
      </c>
      <c r="B41" s="37"/>
      <c r="C41" s="37"/>
      <c r="D41" s="42"/>
      <c r="E41" s="83"/>
      <c r="F41" s="43"/>
    </row>
    <row r="42" spans="1:6">
      <c r="A42" s="38" t="str">
        <f>bedroom_type1</f>
        <v>SRO</v>
      </c>
      <c r="B42" s="38"/>
      <c r="C42" s="39"/>
      <c r="D42" s="40"/>
      <c r="E42" s="76"/>
      <c r="F42" s="32">
        <f t="shared" ref="F42:F47" si="4">D42*E42</f>
        <v>0</v>
      </c>
    </row>
    <row r="43" spans="1:6">
      <c r="A43" s="38" t="str">
        <f>bedroom_type2</f>
        <v>0 bedroom</v>
      </c>
      <c r="B43" s="38"/>
      <c r="C43" s="39"/>
      <c r="D43" s="40"/>
      <c r="E43" s="77"/>
      <c r="F43" s="32">
        <f t="shared" si="4"/>
        <v>0</v>
      </c>
    </row>
    <row r="44" spans="1:6">
      <c r="A44" s="38" t="str">
        <f>bedroom_type3</f>
        <v>1 bedroom</v>
      </c>
      <c r="B44" s="38"/>
      <c r="C44" s="39"/>
      <c r="D44" s="40"/>
      <c r="E44" s="77"/>
      <c r="F44" s="32">
        <f t="shared" si="4"/>
        <v>0</v>
      </c>
    </row>
    <row r="45" spans="1:6">
      <c r="A45" s="38" t="str">
        <f>bedroom_type4</f>
        <v>2 bedrooms</v>
      </c>
      <c r="B45" s="38"/>
      <c r="C45" s="39"/>
      <c r="D45" s="40"/>
      <c r="E45" s="77"/>
      <c r="F45" s="32">
        <f t="shared" si="4"/>
        <v>0</v>
      </c>
    </row>
    <row r="46" spans="1:6">
      <c r="A46" s="38" t="str">
        <f>bedroom_type5</f>
        <v>3 bedrooms</v>
      </c>
      <c r="B46" s="38"/>
      <c r="C46" s="39"/>
      <c r="D46" s="40"/>
      <c r="E46" s="77"/>
      <c r="F46" s="32">
        <f t="shared" si="4"/>
        <v>0</v>
      </c>
    </row>
    <row r="47" spans="1:6">
      <c r="A47" s="38" t="str">
        <f>bedroom_type6</f>
        <v>4 bedrooms</v>
      </c>
      <c r="B47" s="38"/>
      <c r="C47" s="39"/>
      <c r="D47" s="74"/>
      <c r="E47" s="77"/>
      <c r="F47" s="32">
        <f t="shared" si="4"/>
        <v>0</v>
      </c>
    </row>
    <row r="48" spans="1:6">
      <c r="A48" s="132" t="s">
        <v>116</v>
      </c>
      <c r="B48" s="132"/>
      <c r="C48" s="132"/>
      <c r="D48" s="73">
        <f>SUM(D42:D47)-(SUM(D42:D47)*D60)</f>
        <v>0</v>
      </c>
      <c r="E48" s="79"/>
      <c r="F48" s="73">
        <f>SUM(F42:F47)-(SUM(F42:F47)*$D$59)</f>
        <v>0</v>
      </c>
    </row>
    <row r="50" spans="1:7">
      <c r="A50" t="s">
        <v>60</v>
      </c>
    </row>
    <row r="51" spans="1:7">
      <c r="A51" t="s">
        <v>61</v>
      </c>
      <c r="F51" s="66">
        <v>0</v>
      </c>
    </row>
    <row r="52" spans="1:7">
      <c r="A52" t="s">
        <v>62</v>
      </c>
      <c r="F52" s="66">
        <v>0</v>
      </c>
    </row>
    <row r="53" spans="1:7">
      <c r="A53" t="s">
        <v>63</v>
      </c>
      <c r="F53" s="66">
        <v>0</v>
      </c>
    </row>
    <row r="55" spans="1:7">
      <c r="A55" s="1" t="s">
        <v>65</v>
      </c>
    </row>
    <row r="56" spans="1:7">
      <c r="A56" t="s">
        <v>64</v>
      </c>
      <c r="D56" s="44">
        <v>0.03</v>
      </c>
    </row>
    <row r="57" spans="1:7">
      <c r="A57" t="s">
        <v>66</v>
      </c>
      <c r="D57" s="44">
        <v>0.03</v>
      </c>
    </row>
    <row r="58" spans="1:7">
      <c r="A58" t="s">
        <v>67</v>
      </c>
      <c r="D58" s="44">
        <v>0.03</v>
      </c>
    </row>
    <row r="59" spans="1:7">
      <c r="A59" t="s">
        <v>118</v>
      </c>
      <c r="D59" s="44">
        <v>0.03</v>
      </c>
    </row>
    <row r="60" spans="1:7">
      <c r="A60" t="s">
        <v>68</v>
      </c>
      <c r="D60" s="44">
        <v>0.05</v>
      </c>
      <c r="G60" s="69"/>
    </row>
    <row r="61" spans="1:7">
      <c r="A61" t="s">
        <v>61</v>
      </c>
      <c r="D61" s="44">
        <v>0.2</v>
      </c>
    </row>
    <row r="63" spans="1:7">
      <c r="A63" s="1" t="s">
        <v>112</v>
      </c>
      <c r="F63" s="67">
        <f>(((F12+F21+F30+F39)*12)+F48+((F51-(F51*D61))+F52+F53))</f>
        <v>0</v>
      </c>
    </row>
    <row r="64" spans="1:7">
      <c r="A64" s="137"/>
      <c r="B64" s="137"/>
      <c r="C64" s="137"/>
      <c r="D64" s="137"/>
      <c r="E64" s="137"/>
      <c r="F64" s="137"/>
      <c r="G64" s="137"/>
    </row>
    <row r="65" spans="1:7" ht="18.75">
      <c r="A65" s="138" t="s">
        <v>58</v>
      </c>
      <c r="B65" s="138"/>
      <c r="C65" s="138"/>
      <c r="D65" s="138"/>
      <c r="E65" s="138"/>
      <c r="F65" s="138"/>
      <c r="G65" s="138"/>
    </row>
    <row r="66" spans="1:7" ht="15.75">
      <c r="A66" s="139" t="s">
        <v>125</v>
      </c>
      <c r="B66" s="139"/>
      <c r="C66" s="139"/>
      <c r="D66" s="139"/>
      <c r="E66" s="139"/>
      <c r="F66" s="139"/>
      <c r="G66" s="139"/>
    </row>
    <row r="67" spans="1:7" ht="15.75">
      <c r="A67" s="47"/>
      <c r="B67" s="37"/>
      <c r="C67" s="48" t="s">
        <v>47</v>
      </c>
      <c r="D67" s="48" t="s">
        <v>71</v>
      </c>
      <c r="E67" s="48" t="s">
        <v>61</v>
      </c>
      <c r="F67" s="48" t="s">
        <v>37</v>
      </c>
      <c r="G67" s="49"/>
    </row>
    <row r="68" spans="1:7">
      <c r="A68" s="41" t="s">
        <v>72</v>
      </c>
      <c r="B68" s="41"/>
      <c r="C68" s="50">
        <f>D68+E68</f>
        <v>0</v>
      </c>
      <c r="D68" s="51"/>
      <c r="E68" s="52"/>
      <c r="F68" s="125"/>
      <c r="G68" s="126"/>
    </row>
    <row r="69" spans="1:7" ht="15.75">
      <c r="A69" s="47"/>
      <c r="B69" s="47"/>
      <c r="C69" s="37"/>
      <c r="D69" s="53"/>
      <c r="E69" s="53"/>
      <c r="F69" s="53"/>
      <c r="G69" s="53"/>
    </row>
    <row r="70" spans="1:7">
      <c r="A70" s="41" t="s">
        <v>73</v>
      </c>
      <c r="B70" s="41"/>
      <c r="C70" s="50">
        <f t="shared" ref="C70:C79" si="5">D70+E70</f>
        <v>0</v>
      </c>
      <c r="D70" s="51"/>
      <c r="E70" s="52"/>
      <c r="F70" s="125"/>
      <c r="G70" s="126"/>
    </row>
    <row r="71" spans="1:7">
      <c r="A71" s="41" t="s">
        <v>74</v>
      </c>
      <c r="B71" s="41"/>
      <c r="C71" s="50">
        <f t="shared" si="5"/>
        <v>0</v>
      </c>
      <c r="D71" s="51"/>
      <c r="E71" s="52"/>
      <c r="F71" s="125"/>
      <c r="G71" s="126"/>
    </row>
    <row r="72" spans="1:7">
      <c r="A72" s="41" t="s">
        <v>26</v>
      </c>
      <c r="B72" s="41"/>
      <c r="C72" s="50">
        <f t="shared" si="5"/>
        <v>0</v>
      </c>
      <c r="D72" s="51"/>
      <c r="E72" s="52"/>
      <c r="F72" s="125"/>
      <c r="G72" s="126"/>
    </row>
    <row r="73" spans="1:7">
      <c r="A73" s="41" t="s">
        <v>75</v>
      </c>
      <c r="B73" s="41"/>
      <c r="C73" s="50">
        <f t="shared" si="5"/>
        <v>0</v>
      </c>
      <c r="D73" s="51"/>
      <c r="E73" s="52"/>
      <c r="F73" s="125"/>
      <c r="G73" s="126"/>
    </row>
    <row r="74" spans="1:7">
      <c r="A74" s="41" t="s">
        <v>76</v>
      </c>
      <c r="B74" s="41"/>
      <c r="C74" s="50">
        <f t="shared" si="5"/>
        <v>0</v>
      </c>
      <c r="D74" s="51"/>
      <c r="E74" s="52"/>
      <c r="F74" s="125"/>
      <c r="G74" s="126"/>
    </row>
    <row r="75" spans="1:7">
      <c r="A75" s="41" t="s">
        <v>77</v>
      </c>
      <c r="B75" s="41"/>
      <c r="C75" s="50">
        <f t="shared" si="5"/>
        <v>0</v>
      </c>
      <c r="D75" s="51"/>
      <c r="E75" s="52"/>
      <c r="F75" s="125"/>
      <c r="G75" s="126"/>
    </row>
    <row r="76" spans="1:7">
      <c r="A76" s="41" t="s">
        <v>78</v>
      </c>
      <c r="B76" s="41"/>
      <c r="C76" s="50">
        <f t="shared" si="5"/>
        <v>0</v>
      </c>
      <c r="D76" s="51"/>
      <c r="E76" s="52"/>
      <c r="F76" s="125"/>
      <c r="G76" s="126"/>
    </row>
    <row r="77" spans="1:7">
      <c r="A77" s="41" t="s">
        <v>79</v>
      </c>
      <c r="B77" s="41"/>
      <c r="C77" s="50">
        <f t="shared" si="5"/>
        <v>0</v>
      </c>
      <c r="D77" s="51"/>
      <c r="E77" s="52"/>
      <c r="F77" s="125"/>
      <c r="G77" s="126"/>
    </row>
    <row r="78" spans="1:7">
      <c r="A78" s="124" t="s">
        <v>39</v>
      </c>
      <c r="B78" s="124"/>
      <c r="C78" s="50">
        <f t="shared" si="5"/>
        <v>0</v>
      </c>
      <c r="D78" s="51"/>
      <c r="E78" s="52"/>
      <c r="F78" s="125"/>
      <c r="G78" s="126"/>
    </row>
    <row r="79" spans="1:7">
      <c r="A79" s="124" t="s">
        <v>39</v>
      </c>
      <c r="B79" s="124"/>
      <c r="C79" s="50">
        <f t="shared" si="5"/>
        <v>0</v>
      </c>
      <c r="D79" s="51"/>
      <c r="E79" s="52"/>
      <c r="F79" s="125"/>
      <c r="G79" s="126"/>
    </row>
    <row r="80" spans="1:7" ht="15.75">
      <c r="A80" s="54" t="s">
        <v>80</v>
      </c>
      <c r="B80" s="37"/>
      <c r="C80" s="50">
        <f>SUM(C70:C79)</f>
        <v>0</v>
      </c>
      <c r="D80" s="50">
        <f>SUM(D70:D79)</f>
        <v>0</v>
      </c>
      <c r="E80" s="50">
        <f>SUM(E70:E79)</f>
        <v>0</v>
      </c>
      <c r="F80" s="37"/>
      <c r="G80" s="37"/>
    </row>
    <row r="81" spans="1:7">
      <c r="A81" s="47"/>
      <c r="B81" s="47"/>
      <c r="C81" s="47"/>
      <c r="D81" s="47"/>
      <c r="E81" s="47"/>
      <c r="F81" s="47"/>
      <c r="G81" s="47"/>
    </row>
    <row r="82" spans="1:7">
      <c r="A82" s="41" t="s">
        <v>81</v>
      </c>
      <c r="B82" s="41"/>
      <c r="C82" s="50">
        <f t="shared" ref="C82:C92" si="6">D82+E82</f>
        <v>0</v>
      </c>
      <c r="D82" s="51"/>
      <c r="E82" s="52"/>
      <c r="F82" s="125"/>
      <c r="G82" s="126"/>
    </row>
    <row r="83" spans="1:7">
      <c r="A83" s="41" t="s">
        <v>74</v>
      </c>
      <c r="B83" s="41"/>
      <c r="C83" s="50">
        <f t="shared" si="6"/>
        <v>0</v>
      </c>
      <c r="D83" s="51"/>
      <c r="E83" s="52"/>
      <c r="F83" s="125"/>
      <c r="G83" s="126"/>
    </row>
    <row r="84" spans="1:7">
      <c r="A84" s="41" t="s">
        <v>82</v>
      </c>
      <c r="B84" s="41"/>
      <c r="C84" s="50">
        <f t="shared" si="6"/>
        <v>0</v>
      </c>
      <c r="D84" s="51"/>
      <c r="E84" s="52"/>
      <c r="F84" s="125"/>
      <c r="G84" s="126"/>
    </row>
    <row r="85" spans="1:7">
      <c r="A85" s="41" t="s">
        <v>83</v>
      </c>
      <c r="B85" s="41"/>
      <c r="C85" s="50">
        <f t="shared" si="6"/>
        <v>0</v>
      </c>
      <c r="D85" s="51"/>
      <c r="E85" s="52"/>
      <c r="F85" s="125"/>
      <c r="G85" s="126"/>
    </row>
    <row r="86" spans="1:7">
      <c r="A86" s="41" t="s">
        <v>84</v>
      </c>
      <c r="B86" s="41"/>
      <c r="C86" s="50">
        <f t="shared" si="6"/>
        <v>0</v>
      </c>
      <c r="D86" s="51"/>
      <c r="E86" s="52"/>
      <c r="F86" s="125"/>
      <c r="G86" s="126"/>
    </row>
    <row r="87" spans="1:7">
      <c r="A87" s="41" t="s">
        <v>85</v>
      </c>
      <c r="B87" s="41"/>
      <c r="C87" s="50">
        <f t="shared" si="6"/>
        <v>0</v>
      </c>
      <c r="D87" s="51"/>
      <c r="E87" s="52"/>
      <c r="F87" s="125"/>
      <c r="G87" s="126"/>
    </row>
    <row r="88" spans="1:7">
      <c r="A88" s="41" t="s">
        <v>86</v>
      </c>
      <c r="B88" s="41"/>
      <c r="C88" s="50">
        <f t="shared" si="6"/>
        <v>0</v>
      </c>
      <c r="D88" s="51"/>
      <c r="E88" s="52"/>
      <c r="F88" s="125"/>
      <c r="G88" s="126"/>
    </row>
    <row r="89" spans="1:7">
      <c r="A89" s="41" t="s">
        <v>87</v>
      </c>
      <c r="B89" s="41"/>
      <c r="C89" s="50">
        <f t="shared" si="6"/>
        <v>0</v>
      </c>
      <c r="D89" s="51"/>
      <c r="E89" s="52"/>
      <c r="F89" s="125"/>
      <c r="G89" s="126"/>
    </row>
    <row r="90" spans="1:7">
      <c r="A90" s="41" t="s">
        <v>88</v>
      </c>
      <c r="B90" s="41"/>
      <c r="C90" s="50">
        <f t="shared" si="6"/>
        <v>0</v>
      </c>
      <c r="D90" s="51"/>
      <c r="E90" s="52"/>
      <c r="F90" s="125"/>
      <c r="G90" s="126"/>
    </row>
    <row r="91" spans="1:7">
      <c r="A91" s="41" t="s">
        <v>89</v>
      </c>
      <c r="B91" s="41"/>
      <c r="C91" s="50">
        <f t="shared" si="6"/>
        <v>0</v>
      </c>
      <c r="D91" s="51"/>
      <c r="E91" s="52"/>
      <c r="F91" s="125"/>
      <c r="G91" s="126"/>
    </row>
    <row r="92" spans="1:7">
      <c r="A92" s="124" t="s">
        <v>39</v>
      </c>
      <c r="B92" s="124"/>
      <c r="C92" s="50">
        <f t="shared" si="6"/>
        <v>0</v>
      </c>
      <c r="D92" s="51"/>
      <c r="E92" s="52"/>
      <c r="F92" s="125"/>
      <c r="G92" s="126"/>
    </row>
    <row r="93" spans="1:7" ht="15.75">
      <c r="A93" s="54" t="s">
        <v>90</v>
      </c>
      <c r="B93" s="37"/>
      <c r="C93" s="50">
        <f>SUM(C82:C92)</f>
        <v>0</v>
      </c>
      <c r="D93" s="50">
        <f>SUM(D82:D92)</f>
        <v>0</v>
      </c>
      <c r="E93" s="50">
        <f>SUM(E82:E92)</f>
        <v>0</v>
      </c>
      <c r="F93" s="37"/>
      <c r="G93" s="37"/>
    </row>
    <row r="94" spans="1:7" ht="15.75">
      <c r="A94" s="47"/>
      <c r="B94" s="47"/>
      <c r="C94" s="37"/>
      <c r="D94" s="37"/>
      <c r="E94" s="37"/>
      <c r="F94" s="37"/>
      <c r="G94" s="37"/>
    </row>
    <row r="95" spans="1:7" ht="15.75">
      <c r="A95" s="54" t="s">
        <v>91</v>
      </c>
      <c r="B95" s="37"/>
      <c r="C95" s="50">
        <f>D95+E95</f>
        <v>0</v>
      </c>
      <c r="D95" s="51"/>
      <c r="E95" s="52"/>
      <c r="F95" s="125"/>
      <c r="G95" s="126"/>
    </row>
    <row r="96" spans="1:7" ht="15.75">
      <c r="A96" s="57" t="s">
        <v>103</v>
      </c>
      <c r="B96" s="47"/>
      <c r="C96" s="37"/>
      <c r="D96" s="37"/>
      <c r="E96" s="37"/>
      <c r="F96" s="37"/>
      <c r="G96" s="37"/>
    </row>
    <row r="97" spans="1:7">
      <c r="A97" s="41" t="s">
        <v>92</v>
      </c>
      <c r="B97" s="41"/>
      <c r="C97" s="50">
        <f>D97+E97</f>
        <v>0</v>
      </c>
      <c r="D97" s="51"/>
      <c r="E97" s="52"/>
      <c r="F97" s="125"/>
      <c r="G97" s="126"/>
    </row>
    <row r="98" spans="1:7">
      <c r="A98" s="41" t="s">
        <v>93</v>
      </c>
      <c r="B98" s="41"/>
      <c r="C98" s="50">
        <f>D98+E98</f>
        <v>0</v>
      </c>
      <c r="D98" s="51"/>
      <c r="E98" s="52"/>
      <c r="F98" s="125"/>
      <c r="G98" s="126"/>
    </row>
    <row r="99" spans="1:7">
      <c r="A99" s="41" t="s">
        <v>94</v>
      </c>
      <c r="B99" s="41"/>
      <c r="C99" s="50">
        <f>D99+E99</f>
        <v>0</v>
      </c>
      <c r="D99" s="51"/>
      <c r="E99" s="52"/>
      <c r="F99" s="125"/>
      <c r="G99" s="126"/>
    </row>
    <row r="100" spans="1:7">
      <c r="A100" s="41" t="s">
        <v>95</v>
      </c>
      <c r="B100" s="41"/>
      <c r="C100" s="50">
        <f>D100+E100</f>
        <v>0</v>
      </c>
      <c r="D100" s="51"/>
      <c r="E100" s="52"/>
      <c r="F100" s="125"/>
      <c r="G100" s="126"/>
    </row>
    <row r="101" spans="1:7" ht="15.75">
      <c r="A101" s="54" t="s">
        <v>96</v>
      </c>
      <c r="B101" s="37"/>
      <c r="C101" s="50">
        <f>SUM(C97:C100)</f>
        <v>0</v>
      </c>
      <c r="D101" s="50">
        <f>SUM(D97:D100)</f>
        <v>0</v>
      </c>
      <c r="E101" s="50">
        <f>SUM(E97:E100)</f>
        <v>0</v>
      </c>
      <c r="F101" s="37"/>
      <c r="G101" s="37"/>
    </row>
    <row r="102" spans="1:7" ht="15.75">
      <c r="A102" s="47"/>
      <c r="B102" s="47"/>
      <c r="C102" s="37"/>
      <c r="D102" s="37"/>
      <c r="E102" s="37"/>
      <c r="F102" s="37"/>
      <c r="G102" s="37"/>
    </row>
    <row r="103" spans="1:7" ht="15.75">
      <c r="A103" s="54" t="s">
        <v>9</v>
      </c>
      <c r="B103" s="37"/>
      <c r="C103" s="50">
        <f>D103+E103</f>
        <v>0</v>
      </c>
      <c r="D103" s="51"/>
      <c r="E103" s="52"/>
      <c r="F103" s="122"/>
      <c r="G103" s="123"/>
    </row>
    <row r="104" spans="1:7" ht="15.75">
      <c r="A104" s="55"/>
      <c r="B104" s="47"/>
      <c r="C104" s="37"/>
      <c r="D104" s="37"/>
      <c r="E104" s="37"/>
      <c r="F104" s="37"/>
      <c r="G104" s="37"/>
    </row>
    <row r="105" spans="1:7" ht="15.75">
      <c r="A105" s="54" t="s">
        <v>97</v>
      </c>
      <c r="B105" s="37"/>
      <c r="C105" s="50">
        <f>D105+E105</f>
        <v>0</v>
      </c>
      <c r="D105" s="51"/>
      <c r="E105" s="52"/>
      <c r="F105" s="122"/>
      <c r="G105" s="123"/>
    </row>
    <row r="106" spans="1:7" ht="15.75">
      <c r="A106" s="47"/>
      <c r="B106" s="47"/>
      <c r="C106" s="37"/>
      <c r="D106" s="37"/>
      <c r="E106" s="37"/>
      <c r="F106" s="37"/>
      <c r="G106" s="37"/>
    </row>
    <row r="107" spans="1:7">
      <c r="A107" s="41" t="s">
        <v>98</v>
      </c>
      <c r="B107" s="41"/>
      <c r="C107" s="50">
        <f>D107+E107</f>
        <v>0</v>
      </c>
      <c r="D107" s="51"/>
      <c r="E107" s="52"/>
      <c r="F107" s="122"/>
      <c r="G107" s="123"/>
    </row>
    <row r="108" spans="1:7">
      <c r="A108" s="41" t="s">
        <v>99</v>
      </c>
      <c r="B108" s="41"/>
      <c r="C108" s="50">
        <f>D108+E108</f>
        <v>0</v>
      </c>
      <c r="D108" s="51"/>
      <c r="E108" s="52"/>
      <c r="F108" s="122"/>
      <c r="G108" s="123"/>
    </row>
    <row r="109" spans="1:7">
      <c r="A109" s="41" t="s">
        <v>31</v>
      </c>
      <c r="B109" s="41"/>
      <c r="C109" s="50">
        <f>D109+E109</f>
        <v>0</v>
      </c>
      <c r="D109" s="51"/>
      <c r="E109" s="52"/>
      <c r="F109" s="122"/>
      <c r="G109" s="123"/>
    </row>
    <row r="110" spans="1:7" ht="15.75">
      <c r="A110" s="41" t="s">
        <v>100</v>
      </c>
      <c r="C110" s="50">
        <f>D110+E110</f>
        <v>0</v>
      </c>
      <c r="D110" s="51"/>
      <c r="E110" s="37"/>
      <c r="F110" s="122"/>
      <c r="G110" s="123"/>
    </row>
    <row r="111" spans="1:7">
      <c r="A111" s="124" t="s">
        <v>39</v>
      </c>
      <c r="B111" s="124"/>
      <c r="C111" s="50">
        <f>D111+E111</f>
        <v>0</v>
      </c>
      <c r="D111" s="51"/>
      <c r="E111" s="52"/>
      <c r="F111" s="122"/>
      <c r="G111" s="123"/>
    </row>
    <row r="112" spans="1:7" ht="15.75">
      <c r="A112" s="54" t="s">
        <v>101</v>
      </c>
      <c r="B112" s="37"/>
      <c r="C112" s="50">
        <f>SUM(C107:C111)</f>
        <v>0</v>
      </c>
      <c r="D112" s="50">
        <f>SUM(D107:D111)</f>
        <v>0</v>
      </c>
      <c r="E112" s="50">
        <f>SUM(E107:E111)</f>
        <v>0</v>
      </c>
      <c r="F112" s="37"/>
      <c r="G112" s="37"/>
    </row>
    <row r="113" spans="1:7" ht="15.75">
      <c r="A113" s="47"/>
      <c r="B113" s="47"/>
      <c r="C113" s="37"/>
      <c r="D113" s="37"/>
      <c r="E113" s="37"/>
      <c r="F113" s="37"/>
      <c r="G113" s="37"/>
    </row>
    <row r="114" spans="1:7" ht="15.75">
      <c r="A114" s="54" t="s">
        <v>102</v>
      </c>
      <c r="B114" s="37"/>
      <c r="C114" s="50">
        <f>C68+C80+C93+C95+C101+C103+C105+C112</f>
        <v>0</v>
      </c>
      <c r="D114" s="50">
        <f>D68+D80+D93+D95+D101+D103+D105+D112</f>
        <v>0</v>
      </c>
      <c r="E114" s="50">
        <f>E68+E80+E93+E95+E101+E103+E105+E112</f>
        <v>0</v>
      </c>
      <c r="F114" s="37"/>
      <c r="G114" s="37"/>
    </row>
    <row r="115" spans="1:7" ht="15.75" thickBot="1">
      <c r="A115" s="56"/>
      <c r="B115" s="56"/>
      <c r="C115" s="56"/>
      <c r="D115" s="56"/>
      <c r="E115" s="56"/>
      <c r="F115" s="56"/>
      <c r="G115" s="56"/>
    </row>
    <row r="116" spans="1:7">
      <c r="A116" s="75"/>
      <c r="B116" s="75"/>
      <c r="C116" s="75"/>
      <c r="D116" s="75"/>
      <c r="E116" s="75"/>
      <c r="F116" s="75"/>
      <c r="G116" s="75"/>
    </row>
    <row r="117" spans="1:7">
      <c r="A117" s="75"/>
      <c r="B117" s="75"/>
      <c r="C117" s="75"/>
      <c r="D117" s="75"/>
      <c r="E117" s="75"/>
      <c r="F117" s="75"/>
      <c r="G117" s="75"/>
    </row>
    <row r="118" spans="1:7">
      <c r="A118" s="133" t="s">
        <v>119</v>
      </c>
      <c r="B118" s="133"/>
      <c r="C118" s="2"/>
      <c r="D118" s="50">
        <f>F63-C114</f>
        <v>0</v>
      </c>
      <c r="E118" s="2"/>
    </row>
    <row r="119" spans="1:7">
      <c r="A119" s="65"/>
      <c r="B119" s="65"/>
      <c r="C119" s="65"/>
      <c r="D119" s="65"/>
      <c r="E119" s="65"/>
    </row>
    <row r="120" spans="1:7" ht="15.75">
      <c r="A120" s="54" t="s">
        <v>106</v>
      </c>
      <c r="B120" s="47"/>
      <c r="C120" s="37"/>
      <c r="D120" s="37"/>
      <c r="E120" s="37"/>
    </row>
    <row r="121" spans="1:7" ht="15.75">
      <c r="A121" s="58" t="s">
        <v>104</v>
      </c>
      <c r="B121" s="58"/>
      <c r="C121" s="58"/>
      <c r="D121" s="59"/>
      <c r="E121" s="37" t="s">
        <v>107</v>
      </c>
    </row>
    <row r="122" spans="1:7" ht="15.75">
      <c r="A122" s="58" t="s">
        <v>105</v>
      </c>
      <c r="B122" s="58"/>
      <c r="C122" s="58"/>
      <c r="D122" s="59"/>
      <c r="E122" s="37" t="s">
        <v>107</v>
      </c>
    </row>
    <row r="124" spans="1:7" ht="15.75">
      <c r="A124" s="61" t="s">
        <v>108</v>
      </c>
      <c r="B124" s="60"/>
      <c r="C124" s="60"/>
      <c r="D124" s="60"/>
      <c r="E124" s="60"/>
    </row>
    <row r="125" spans="1:7">
      <c r="A125" s="60" t="s">
        <v>109</v>
      </c>
      <c r="B125" s="60"/>
      <c r="C125" s="60"/>
      <c r="D125" s="85" t="e">
        <f>$D$118/('Sources &amp; Uses'!F6*12)</f>
        <v>#NUM!</v>
      </c>
      <c r="E125" s="60"/>
    </row>
    <row r="126" spans="1:7">
      <c r="A126" s="60" t="s">
        <v>110</v>
      </c>
      <c r="B126" s="60"/>
      <c r="C126" s="60"/>
      <c r="D126" s="85" t="e">
        <f>$D$118/('Sources &amp; Uses'!F7*12)</f>
        <v>#NUM!</v>
      </c>
      <c r="E126" s="60"/>
    </row>
    <row r="127" spans="1:7">
      <c r="A127" s="60"/>
      <c r="B127" s="60"/>
      <c r="C127" s="60"/>
      <c r="D127" s="60"/>
      <c r="E127" s="60"/>
    </row>
    <row r="128" spans="1:7">
      <c r="A128" s="60"/>
      <c r="B128" s="60"/>
      <c r="C128" s="60"/>
      <c r="D128" s="60"/>
      <c r="E128" s="60"/>
    </row>
    <row r="129" spans="1:5">
      <c r="A129" s="60"/>
      <c r="B129" s="60"/>
      <c r="C129" s="60"/>
      <c r="D129" s="60"/>
      <c r="E129" s="60"/>
    </row>
    <row r="130" spans="1:5">
      <c r="A130" s="60"/>
      <c r="B130" s="60"/>
      <c r="C130" s="60"/>
      <c r="D130" s="60"/>
      <c r="E130" s="60"/>
    </row>
  </sheetData>
  <mergeCells count="50">
    <mergeCell ref="A118:B118"/>
    <mergeCell ref="A14:C14"/>
    <mergeCell ref="A64:G64"/>
    <mergeCell ref="A65:G65"/>
    <mergeCell ref="A66:G66"/>
    <mergeCell ref="F77:G77"/>
    <mergeCell ref="A78:B78"/>
    <mergeCell ref="F78:G78"/>
    <mergeCell ref="F72:G72"/>
    <mergeCell ref="F73:G73"/>
    <mergeCell ref="F74:G74"/>
    <mergeCell ref="F75:G75"/>
    <mergeCell ref="F76:G76"/>
    <mergeCell ref="A79:B79"/>
    <mergeCell ref="F79:G79"/>
    <mergeCell ref="F82:G82"/>
    <mergeCell ref="A1:G1"/>
    <mergeCell ref="A3:G3"/>
    <mergeCell ref="F68:G68"/>
    <mergeCell ref="F70:G70"/>
    <mergeCell ref="F71:G71"/>
    <mergeCell ref="A12:C12"/>
    <mergeCell ref="A21:C21"/>
    <mergeCell ref="A30:C30"/>
    <mergeCell ref="A39:C39"/>
    <mergeCell ref="A48:C48"/>
    <mergeCell ref="F83:G83"/>
    <mergeCell ref="F84:G84"/>
    <mergeCell ref="A92:B92"/>
    <mergeCell ref="F92:G92"/>
    <mergeCell ref="F85:G85"/>
    <mergeCell ref="F86:G86"/>
    <mergeCell ref="F87:G87"/>
    <mergeCell ref="F88:G88"/>
    <mergeCell ref="F95:G95"/>
    <mergeCell ref="F97:G97"/>
    <mergeCell ref="F98:G98"/>
    <mergeCell ref="F99:G99"/>
    <mergeCell ref="F89:G89"/>
    <mergeCell ref="F90:G90"/>
    <mergeCell ref="F91:G91"/>
    <mergeCell ref="F109:G109"/>
    <mergeCell ref="F110:G110"/>
    <mergeCell ref="A111:B111"/>
    <mergeCell ref="F111:G111"/>
    <mergeCell ref="F100:G100"/>
    <mergeCell ref="F103:G103"/>
    <mergeCell ref="F105:G105"/>
    <mergeCell ref="F107:G107"/>
    <mergeCell ref="F108:G108"/>
  </mergeCells>
  <conditionalFormatting sqref="D42:D47">
    <cfRule type="expression" dxfId="1" priority="2" stopIfTrue="1">
      <formula>$H42&gt;0</formula>
    </cfRule>
  </conditionalFormatting>
  <conditionalFormatting sqref="E68 E107:E109 E95 E97:E100 E103 E105 E111 E82:E92 E70:E79">
    <cfRule type="expression" dxfId="0" priority="1" stopIfTrue="1">
      <formula>commercial&gt;0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16B6-C642-477C-866B-6C60253A0064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B046-10A2-4024-87DD-0D281339B5D9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Proj Descrip</vt:lpstr>
      <vt:lpstr>Sources &amp; Uses</vt:lpstr>
      <vt:lpstr>Operating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Gateway Housing Rehab Program - Rental Property Operating Budget Worksheet</dc:title>
  <dc:creator>Beverly Estes-Smargiassi</dc:creator>
  <cp:lastModifiedBy>Deepak Karamcheti</cp:lastModifiedBy>
  <dcterms:created xsi:type="dcterms:W3CDTF">2023-02-01T17:34:07Z</dcterms:created>
  <dcterms:modified xsi:type="dcterms:W3CDTF">2023-03-08T19:22:38Z</dcterms:modified>
</cp:coreProperties>
</file>